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0490" windowHeight="765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<sst xmlns="http://schemas.openxmlformats.org/spreadsheetml/2006/main" count="461" uniqueCount="210">
  <si>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</si>
  <si>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</si>
  <si>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</si>
  <si>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</si>
  <si>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</si>
  <si>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</si>
  <si>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</si>
  <si>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</si>
  <si>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</si>
  <si>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</si>
  <si>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</si>
  <si>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</si>
  <si>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</si>
  <si>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</si>
  <si>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</si>
  <si>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</si>
  <si>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</si>
  <si>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</si>
  <si>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</si>
  <si>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</si>
  <si>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</si>
  <si>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</si>
  <si>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</si>
  <si>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</si>
  <si>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</si>
  <si>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</si>
  <si>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</si>
  <si>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</si>
  <si>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</si>
  <si>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</si>
  <si>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</si>
  <si>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</si>
  <si>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</si>
  <si>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</si>
  <si>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</si>
  <si>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</si>
  <si>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</si>
  <si>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</si>
  <si>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</si>
  <si>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</si>
  <si>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</si>
  <si>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</si>
  <si>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</si>
  <si>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</si>
  <si>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</si>
  <si>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</si>
  <si>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</si>
  <si>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</si>
  <si>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</si>
  <si>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</si>
  <si>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</si>
  <si>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</si>
  <si>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</si>
  <si>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</si>
  <si>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</si>
  <si>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</si>
  <si>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</si>
  <si>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</si>
  <si>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</si>
  <si>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</si>
  <si>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</si>
  <si>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</si>
  <si>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</si>
  <si>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</si>
  <si>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</si>
  <si>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</si>
  <si>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</si>
  <si>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</si>
  <si>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</si>
  <si>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</si>
  <si>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</si>
  <si>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</si>
  <si>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</si>
  <si>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</si>
  <si>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</si>
  <si>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</si>
  <si>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</si>
  <si>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</si>
  <si>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</si>
  <si>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</si>
  <si>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</si>
  <si>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</si>
  <si>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</si>
  <si>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</si>
  <si>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</si>
  <si>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</si>
  <si>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</si>
  <si>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</si>
  <si>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</si>
  <si>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</si>
  <si>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</si>
  <si>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</si>
  <si>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</si>
  <si>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</si>
  <si>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</si>
  <si>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</si>
  <si>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</si>
  <si>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</si>
  <si>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</si>
  <si>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</si>
  <si>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</si>
  <si>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</si>
  <si>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</si>
  <si>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</si>
  <si>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</si>
  <si>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</si>
  <si>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</si>
  <si>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</si>
  <si>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</si>
  <si>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</si>
  <si>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</si>
  <si>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</si>
  <si>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</si>
  <si>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</si>
  <si>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</si>
  <si>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</si>
  <si>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</si>
  <si>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</si>
  <si>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</si>
  <si>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</si>
  <si>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</si>
  <si>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</si>
  <si>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</si>
  <si>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</si>
  <si>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</si>
  <si>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</si>
  <si>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</si>
  <si>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</si>
  <si>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</si>
  <si>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</si>
  <si>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</si>
  <si>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</si>
  <si>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</si>
  <si>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</si>
  <si>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</si>
  <si>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</si>
  <si>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</si>
  <si>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</si>
  <si>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</si>
  <si>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</si>
  <si>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</si>
  <si>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</si>
  <si>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</si>
  <si>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</si>
  <si>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</si>
  <si>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</si>
  <si>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</si>
  <si>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</si>
  <si>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</si>
  <si>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</si>
  <si>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</si>
  <si>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</si>
  <si>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</si>
  <si>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</si>
  <si>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</si>
  <si>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</si>
  <si>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</si>
  <si>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</si>
  <si>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</si>
  <si>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</si>
  <si>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</si>
  <si>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</si>
  <si>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</si>
  <si>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</si>
  <si>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</si>
  <si>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</si>
  <si>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</si>
  <si>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</si>
  <si>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</si>
  <si>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</si>
  <si>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</si>
  <si>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</si>
  <si>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</si>
  <si>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</si>
  <si>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</si>
  <si>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</si>
  <si>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</si>
  <si>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</si>
  <si>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</si>
  <si>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</si>
  <si>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</si>
  <si>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</si>
  <si>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</si>
  <si>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</si>
  <si>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</si>
  <si>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</si>
  <si>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</si>
  <si>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</si>
  <si>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</si>
  <si>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</si>
  <si>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</si>
  <si>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jozef.gedeon@gmail.com</t>
  </si>
  <si>
    <t>x</t>
  </si>
  <si>
    <t>bez predaja</t>
  </si>
  <si>
    <t>V.I.P priestor</t>
  </si>
  <si>
    <t>NIKÉ HANDBALL EXTRALIGA</t>
  </si>
  <si>
    <t>XA-10</t>
  </si>
  <si>
    <t>HK Košice</t>
  </si>
  <si>
    <t>MŠK Považská Bystrica</t>
  </si>
  <si>
    <t>ŠH Bernolákova Košice</t>
  </si>
  <si>
    <t>1/1</t>
  </si>
  <si>
    <t>velmi dobre zvládnute ťažké stretnutiem, velmi dore natavená a počas celého stretnutia držana linia progresívneho trestania, útočné fauly, ako aj posudzovanie pasívnej hry</t>
  </si>
  <si>
    <t>Boháč Peter +4</t>
  </si>
  <si>
    <t>MUDr. Zdenek Jarolímek pre obe družstva</t>
  </si>
  <si>
    <t>Pavol Hižnay</t>
  </si>
  <si>
    <t>Soláriková Mariana, Kišidayová Patrícia</t>
  </si>
  <si>
    <t>MŠK P.Bystrica viď prílohe zápisu</t>
  </si>
  <si>
    <t>Štart v stretnuti na prehlásenie: MŠK Považská Bystrica Žilinčík Erik OP: HB 848305, Hozman Josef OP: RB 6160595</t>
  </si>
  <si>
    <t>jedené kroky na strane P.Bystrice / Valo/ a na strane HK Košice taktiež raz kroky / Hruščkák/po týchto nebola získaná žiadna výhoda a ani nebol dosiahnutý gol</t>
  </si>
  <si>
    <t>V 46:57 napomínaný tréner MŠK P.Bystrica Václav Straka 16:1b s odkazom na 8:7a za protesty proti rozhodnutiam rozhodcov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</si>
</sst>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7" fillId="0" borderId="80" xfId="33" applyFont="1" applyFill="1" applyBorder="1" applyAlignment="1" applyProtection="1">
      <alignment horizontal="center" vertical="center"/>
      <protection/>
    </xf>
    <xf numFmtId="187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7" fillId="0" borderId="89" xfId="33" applyFont="1" applyFill="1" applyBorder="1" applyAlignment="1" applyProtection="1">
      <alignment horizontal="center" vertical="center"/>
      <protection/>
    </xf>
    <xf numFmtId="187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87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87" fontId="25" fillId="30" borderId="14" xfId="33" applyFont="1" applyFill="1" applyBorder="1" applyAlignment="1" applyProtection="1">
      <alignment horizontal="center" vertical="center"/>
      <protection/>
    </xf>
    <xf numFmtId="187" fontId="25" fillId="30" borderId="11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87" fontId="37" fillId="30" borderId="65" xfId="33" applyFont="1" applyFill="1" applyBorder="1" applyAlignment="1" applyProtection="1">
      <alignment horizontal="center" vertical="center"/>
      <protection/>
    </xf>
    <xf numFmtId="187" fontId="37" fillId="30" borderId="56" xfId="33" applyFont="1" applyFill="1" applyBorder="1" applyAlignment="1" applyProtection="1">
      <alignment horizontal="center" vertical="center"/>
      <protection/>
    </xf>
    <xf numFmtId="187" fontId="37" fillId="30" borderId="14" xfId="33" applyFont="1" applyFill="1" applyBorder="1" applyAlignment="1" applyProtection="1">
      <alignment horizontal="center" vertical="center"/>
      <protection/>
    </xf>
    <xf numFmtId="187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42" fillId="0" borderId="56" xfId="33" applyFont="1" applyBorder="1" applyAlignment="1" applyProtection="1">
      <alignment horizontal="center" vertical="center"/>
      <protection/>
    </xf>
    <xf numFmtId="187" fontId="42" fillId="0" borderId="64" xfId="33" applyFont="1" applyBorder="1" applyAlignment="1" applyProtection="1">
      <alignment horizontal="center" vertical="center"/>
      <protection/>
    </xf>
    <xf numFmtId="187" fontId="42" fillId="0" borderId="11" xfId="33" applyFont="1" applyBorder="1" applyAlignment="1" applyProtection="1">
      <alignment horizontal="center" vertical="center"/>
      <protection/>
    </xf>
    <xf numFmtId="187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87" fontId="32" fillId="0" borderId="112" xfId="33" applyFont="1" applyBorder="1" applyAlignment="1" applyProtection="1">
      <alignment horizontal="center" vertical="center"/>
      <protection/>
    </xf>
    <xf numFmtId="187" fontId="32" fillId="0" borderId="87" xfId="33" applyFont="1" applyBorder="1" applyAlignment="1" applyProtection="1">
      <alignment horizontal="center" vertical="center"/>
      <protection/>
    </xf>
    <xf numFmtId="187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87" fontId="37" fillId="30" borderId="144" xfId="33" applyFont="1" applyFill="1" applyBorder="1" applyAlignment="1" applyProtection="1">
      <alignment horizontal="center" vertical="center"/>
      <protection/>
    </xf>
    <xf numFmtId="187" fontId="37" fillId="30" borderId="104" xfId="33" applyFont="1" applyFill="1" applyBorder="1" applyAlignment="1" applyProtection="1">
      <alignment horizontal="center" vertical="center"/>
      <protection/>
    </xf>
    <xf numFmtId="187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42" fillId="0" borderId="12" xfId="33" applyFont="1" applyBorder="1" applyAlignment="1" applyProtection="1">
      <alignment horizontal="center" vertical="center"/>
      <protection/>
    </xf>
    <xf numFmtId="187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6">
      <selection activeCell="F20" sqref="F20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7" customWidth="1"/>
    <col min="39" max="39" width="4.710937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195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196</v>
      </c>
      <c r="T3" s="107"/>
      <c r="U3" s="107"/>
      <c r="V3" s="107"/>
      <c r="W3" s="108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197</v>
      </c>
      <c r="C6" s="111"/>
      <c r="D6" s="111"/>
      <c r="E6" s="111"/>
      <c r="F6" s="111"/>
      <c r="G6" s="111" t="s">
        <v>198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8" t="s">
        <v>73</v>
      </c>
      <c r="AM7" s="78" t="s">
        <v>90</v>
      </c>
    </row>
    <row r="8" spans="1:39" ht="24" customHeight="1" thickBot="1">
      <c r="A8" s="19"/>
      <c r="B8" s="88" t="s">
        <v>199</v>
      </c>
      <c r="C8" s="89"/>
      <c r="D8" s="89"/>
      <c r="E8" s="89"/>
      <c r="F8" s="90">
        <v>44457</v>
      </c>
      <c r="G8" s="89"/>
      <c r="H8" s="89"/>
      <c r="I8" s="89"/>
      <c r="J8" s="89"/>
      <c r="K8" s="89"/>
      <c r="L8" s="89"/>
      <c r="M8" s="89"/>
      <c r="N8" s="89"/>
      <c r="O8" s="89"/>
      <c r="P8" s="91">
        <v>0.75</v>
      </c>
      <c r="Q8" s="92"/>
      <c r="R8" s="92"/>
      <c r="S8" s="92"/>
      <c r="T8" s="92"/>
      <c r="U8" s="92"/>
      <c r="V8" s="92"/>
      <c r="W8" s="93"/>
      <c r="AL8" s="78" t="s">
        <v>74</v>
      </c>
      <c r="AM8" s="78" t="s">
        <v>91</v>
      </c>
    </row>
    <row r="9" spans="1:39" ht="15" customHeight="1" thickBot="1" thickTop="1">
      <c r="A9" s="19"/>
      <c r="B9" s="172" t="s">
        <v>74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8" t="s">
        <v>75</v>
      </c>
      <c r="AM9" s="78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8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8" t="s">
        <v>76</v>
      </c>
      <c r="AM10" s="78" t="s">
        <v>93</v>
      </c>
    </row>
    <row r="11" spans="1:39" ht="12.75" customHeight="1" thickBot="1">
      <c r="A11" s="19"/>
      <c r="B11" s="174" t="s">
        <v>100</v>
      </c>
      <c r="C11" s="181" t="s">
        <v>165</v>
      </c>
      <c r="D11" s="181"/>
      <c r="E11" s="181"/>
      <c r="F11" s="182"/>
      <c r="G11" s="190" t="s">
        <v>160</v>
      </c>
      <c r="H11" s="133">
        <v>27</v>
      </c>
      <c r="I11" s="134"/>
      <c r="J11" s="137">
        <v>16</v>
      </c>
      <c r="K11" s="134"/>
      <c r="L11" s="203" t="s">
        <v>200</v>
      </c>
      <c r="M11" s="203"/>
      <c r="N11" s="201">
        <v>2</v>
      </c>
      <c r="O11" s="202"/>
      <c r="P11" s="130">
        <v>5</v>
      </c>
      <c r="Q11" s="131"/>
      <c r="R11" s="132"/>
      <c r="S11" s="132"/>
      <c r="T11" s="25" t="s">
        <v>36</v>
      </c>
      <c r="U11" s="207" t="s">
        <v>25</v>
      </c>
      <c r="V11" s="207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/>
      <c r="U12" s="211"/>
      <c r="V12" s="211"/>
      <c r="W12" s="1"/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75" t="s">
        <v>109</v>
      </c>
      <c r="C13" s="183" t="s">
        <v>165</v>
      </c>
      <c r="D13" s="184"/>
      <c r="E13" s="184"/>
      <c r="F13" s="184"/>
      <c r="G13" s="190" t="s">
        <v>56</v>
      </c>
      <c r="H13" s="133">
        <v>24</v>
      </c>
      <c r="I13" s="134"/>
      <c r="J13" s="137">
        <v>15</v>
      </c>
      <c r="K13" s="134"/>
      <c r="L13" s="203" t="s">
        <v>200</v>
      </c>
      <c r="M13" s="203"/>
      <c r="N13" s="201">
        <v>2</v>
      </c>
      <c r="O13" s="202"/>
      <c r="P13" s="130">
        <v>4</v>
      </c>
      <c r="Q13" s="131"/>
      <c r="R13" s="132"/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 t="s">
        <v>192</v>
      </c>
      <c r="U14" s="215"/>
      <c r="V14" s="215"/>
      <c r="W14" s="47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 t="s">
        <v>191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95" t="s">
        <v>14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48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/>
      <c r="G20" s="7" t="s">
        <v>192</v>
      </c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192</v>
      </c>
      <c r="G21" s="7"/>
      <c r="H21" s="150" t="s">
        <v>201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0</v>
      </c>
      <c r="AE21" s="18">
        <f t="shared" si="3"/>
        <v>100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/>
      <c r="G22" s="7" t="s">
        <v>192</v>
      </c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100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/>
      <c r="G23" s="7" t="s">
        <v>192</v>
      </c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80</v>
      </c>
      <c r="AG23" s="18">
        <f>IF(Q17=AE29,50,0)</f>
        <v>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/>
      <c r="G24" s="7" t="s">
        <v>192</v>
      </c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192</v>
      </c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/>
      <c r="G26" s="7" t="s">
        <v>192</v>
      </c>
      <c r="H26" s="96" t="s">
        <v>208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400</v>
      </c>
      <c r="AE26" s="18">
        <f>SUM(AE15:AE24)</f>
        <v>500</v>
      </c>
      <c r="AF26" s="46">
        <f>SUM(AF21:AF24)</f>
        <v>80</v>
      </c>
      <c r="AG26" s="18">
        <f>SUM(AG22:AG24)</f>
        <v>100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 t="s">
        <v>192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192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192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8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8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8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8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8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8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8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8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1">
      <selection activeCell="Q17" sqref="Q17:W17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NIKÉ HANDBALL EXTRALIGA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XA-10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HK Košice</v>
      </c>
      <c r="C6" s="285"/>
      <c r="D6" s="285"/>
      <c r="E6" s="285"/>
      <c r="F6" s="285"/>
      <c r="G6" s="285" t="str">
        <f>DELEGÁT!G6</f>
        <v>MŠK Považská Bystrica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ŠH Bernolákova Košice</v>
      </c>
      <c r="C8" s="291"/>
      <c r="D8" s="291"/>
      <c r="E8" s="291"/>
      <c r="F8" s="292">
        <f>DELEGÁT!F8</f>
        <v>44457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0.75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Bc. Jozef Gedeon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4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Prof. Ing. Peter Haščík, PhD.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27</v>
      </c>
      <c r="I11" s="263"/>
      <c r="J11" s="263">
        <f>DELEGÁT!J11</f>
        <v>16</v>
      </c>
      <c r="K11" s="263"/>
      <c r="L11" s="245" t="str">
        <f>DELEGÁT!L11</f>
        <v>1/1</v>
      </c>
      <c r="M11" s="245"/>
      <c r="N11" s="245">
        <f>DELEGÁT!N11</f>
        <v>2</v>
      </c>
      <c r="O11" s="245"/>
      <c r="P11" s="247">
        <f>DELEGÁT!P11</f>
        <v>5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>
        <f>DELEGÁT!T12</f>
        <v>0</v>
      </c>
      <c r="U12" s="253">
        <f>DELEGÁT!U12</f>
        <v>0</v>
      </c>
      <c r="V12" s="253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Zbislav Oťapka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24</v>
      </c>
      <c r="I13" s="263"/>
      <c r="J13" s="263">
        <f>DELEGÁT!J13</f>
        <v>15</v>
      </c>
      <c r="K13" s="263"/>
      <c r="L13" s="245" t="str">
        <f>DELEGÁT!L13</f>
        <v>1/1</v>
      </c>
      <c r="M13" s="245"/>
      <c r="N13" s="245">
        <f>DELEGÁT!N13</f>
        <v>2</v>
      </c>
      <c r="O13" s="245"/>
      <c r="P13" s="247">
        <f>DELEGÁT!P13</f>
        <v>4</v>
      </c>
      <c r="Q13" s="247"/>
      <c r="R13" s="247">
        <f>DELEGÁT!R13</f>
        <v>0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 t="str">
        <f>DELEGÁT!T14</f>
        <v>x</v>
      </c>
      <c r="U14" s="249">
        <f>DELEGÁT!U14</f>
        <v>0</v>
      </c>
      <c r="V14" s="249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95" t="s">
        <v>14</v>
      </c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48</v>
      </c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/>
      <c r="G20" s="7" t="s">
        <v>192</v>
      </c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192</v>
      </c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0</v>
      </c>
      <c r="AE21" s="18">
        <f t="shared" si="3"/>
        <v>100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/>
      <c r="G22" s="7" t="s">
        <v>192</v>
      </c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100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 t="s">
        <v>192</v>
      </c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80</v>
      </c>
      <c r="AG23" s="18">
        <f>IF(Q17=AE29,50,0)</f>
        <v>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 t="s">
        <v>192</v>
      </c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192</v>
      </c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/>
      <c r="G26" s="7" t="s">
        <v>192</v>
      </c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400</v>
      </c>
      <c r="AE26" s="18">
        <f>SUM(AE15:AE24)</f>
        <v>500</v>
      </c>
      <c r="AF26" s="46">
        <f>SUM(AF21:AF24)</f>
        <v>80</v>
      </c>
      <c r="AG26" s="18">
        <f>SUM(AG22:AG24)</f>
        <v>100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 t="s">
        <v>192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192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192</v>
      </c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">
      <selection activeCell="K27" sqref="K27:W27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5"/>
      <c r="B3" s="412" t="str">
        <f>DELEGÁT!B3</f>
        <v>NIKÉ HANDBALL EXTRALIGA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XA-10</v>
      </c>
      <c r="T3" s="306"/>
      <c r="U3" s="306"/>
      <c r="V3" s="306"/>
      <c r="W3" s="307"/>
      <c r="AM3" s="21"/>
    </row>
    <row r="4" spans="1:39" ht="10.5" customHeight="1" thickBot="1">
      <c r="A4" s="35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 t="s">
        <v>202</v>
      </c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 t="s">
        <v>29</v>
      </c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29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29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29</v>
      </c>
      <c r="G14" s="379"/>
      <c r="H14" s="379"/>
      <c r="I14" s="379"/>
      <c r="J14" s="379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29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 t="s">
        <v>29</v>
      </c>
      <c r="G16" s="379"/>
      <c r="H16" s="379"/>
      <c r="I16" s="379"/>
      <c r="J16" s="379"/>
      <c r="K16" s="353" t="s">
        <v>193</v>
      </c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 t="s">
        <v>203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29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0" t="s">
        <v>29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 t="s">
        <v>204</v>
      </c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 t="s">
        <v>29</v>
      </c>
      <c r="G24" s="379"/>
      <c r="H24" s="379"/>
      <c r="I24" s="379"/>
      <c r="J24" s="379"/>
      <c r="K24" s="353" t="s">
        <v>205</v>
      </c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 t="s">
        <v>29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 t="s">
        <v>29</v>
      </c>
      <c r="G26" s="379"/>
      <c r="H26" s="379"/>
      <c r="I26" s="379"/>
      <c r="J26" s="379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5"/>
      <c r="G27" s="326" t="s">
        <v>29</v>
      </c>
      <c r="H27" s="326"/>
      <c r="I27" s="326"/>
      <c r="J27" s="327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29" t="s">
        <v>29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2"/>
      <c r="F31" s="426" t="s">
        <v>29</v>
      </c>
      <c r="G31" s="427"/>
      <c r="H31" s="426" t="s">
        <v>29</v>
      </c>
      <c r="I31" s="374"/>
      <c r="J31" s="427"/>
      <c r="K31" s="428" t="s">
        <v>206</v>
      </c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4"/>
      <c r="F32" s="405" t="s">
        <v>160</v>
      </c>
      <c r="G32" s="406"/>
      <c r="H32" s="405" t="s">
        <v>177</v>
      </c>
      <c r="I32" s="379"/>
      <c r="J32" s="406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4"/>
      <c r="F33" s="405" t="s">
        <v>29</v>
      </c>
      <c r="G33" s="406"/>
      <c r="H33" s="405" t="s">
        <v>29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4"/>
      <c r="F34" s="405" t="s">
        <v>29</v>
      </c>
      <c r="G34" s="406"/>
      <c r="H34" s="405" t="s">
        <v>29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4"/>
      <c r="F35" s="405" t="s">
        <v>29</v>
      </c>
      <c r="G35" s="406"/>
      <c r="H35" s="405" t="s">
        <v>29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5" t="s">
        <v>29</v>
      </c>
      <c r="G36" s="406"/>
      <c r="H36" s="405" t="s">
        <v>29</v>
      </c>
      <c r="I36" s="379"/>
      <c r="J36" s="406"/>
      <c r="K36" s="352" t="s">
        <v>194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6" t="s">
        <v>63</v>
      </c>
      <c r="C37" s="397"/>
      <c r="D37" s="397"/>
      <c r="E37" s="398"/>
      <c r="F37" s="407" t="s">
        <v>29</v>
      </c>
      <c r="G37" s="408"/>
      <c r="H37" s="407"/>
      <c r="I37" s="409"/>
      <c r="J37" s="408"/>
      <c r="K37" s="355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91"/>
      <c r="G40" s="392"/>
      <c r="H40" s="393"/>
      <c r="I40" s="388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5"/>
      <c r="C46" s="42"/>
      <c r="D46" s="43"/>
      <c r="E46" s="44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 t="s">
        <v>207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 t="s">
        <v>209</v>
      </c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6" t="s">
        <v>187</v>
      </c>
      <c r="C54" s="313" t="str">
        <f>DELEGÁT!B9</f>
        <v>Bc. Jozef Gedeon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44457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2021-09-20T17:52:15Z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