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45" windowHeight="987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<sst xmlns="http://schemas.openxmlformats.org/spreadsheetml/2006/main" count="457" uniqueCount="205">
  <si>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</si>
  <si>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</si>
  <si>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</si>
  <si>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</si>
  <si>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</si>
  <si>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</si>
  <si>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</si>
  <si>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</si>
  <si>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</si>
  <si>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</si>
  <si>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</si>
  <si>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</si>
  <si>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</si>
  <si>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</si>
  <si>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</si>
  <si>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</si>
  <si>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</si>
  <si>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</si>
  <si>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</si>
  <si>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</si>
  <si>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</si>
  <si>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</si>
  <si>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</si>
  <si>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</si>
  <si>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</si>
  <si>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</si>
  <si>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</si>
  <si>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</si>
  <si>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</si>
  <si>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</si>
  <si>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</si>
  <si>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</si>
  <si>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</si>
  <si>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</si>
  <si>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</si>
  <si>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</si>
  <si>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</si>
  <si>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</si>
  <si>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</si>
  <si>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</si>
  <si>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</si>
  <si>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</si>
  <si>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</si>
  <si>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</si>
  <si>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</si>
  <si>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</si>
  <si>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</si>
  <si>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</si>
  <si>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</si>
  <si>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</si>
  <si>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</si>
  <si>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</si>
  <si>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</si>
  <si>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</si>
  <si>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</si>
  <si>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</si>
  <si>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</si>
  <si>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</si>
  <si>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</si>
  <si>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</si>
  <si>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</si>
  <si>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</si>
  <si>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</si>
  <si>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</si>
  <si>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</si>
  <si>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</si>
  <si>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</si>
  <si>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</si>
  <si>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</si>
  <si>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</si>
  <si>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</si>
  <si>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</si>
  <si>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</si>
  <si>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</si>
  <si>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</si>
  <si>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</si>
  <si>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</si>
  <si>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</si>
  <si>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</si>
  <si>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</si>
  <si>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</si>
  <si>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</si>
  <si>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</si>
  <si>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</si>
  <si>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</si>
  <si>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</si>
  <si>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</si>
  <si>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</si>
  <si>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</si>
  <si>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</si>
  <si>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</si>
  <si>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</si>
  <si>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</si>
  <si>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</si>
  <si>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</si>
  <si>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</si>
  <si>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</si>
  <si>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</si>
  <si>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</si>
  <si>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</si>
  <si>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</si>
  <si>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</si>
  <si>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</si>
  <si>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</si>
  <si>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</si>
  <si>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</si>
  <si>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</si>
  <si>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</si>
  <si>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</si>
  <si>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</si>
  <si>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</si>
  <si>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</si>
  <si>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</si>
  <si>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</si>
  <si>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</si>
  <si>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</si>
  <si>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</si>
  <si>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</si>
  <si>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</si>
  <si>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</si>
  <si>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</si>
  <si>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</si>
  <si>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</si>
  <si>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</si>
  <si>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</si>
  <si>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</si>
  <si>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</si>
  <si>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</si>
  <si>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</si>
  <si>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</si>
  <si>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</si>
  <si>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</si>
  <si>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</si>
  <si>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</si>
  <si>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</si>
  <si>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</si>
  <si>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</si>
  <si>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</si>
  <si>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</si>
  <si>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</si>
  <si>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</si>
  <si>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</si>
  <si>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</si>
  <si>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</si>
  <si>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</si>
  <si>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</si>
  <si>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</si>
  <si>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</si>
  <si>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</si>
  <si>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</si>
  <si>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</si>
  <si>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</si>
  <si>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</si>
  <si>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</si>
  <si>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</si>
  <si>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</si>
  <si>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</si>
  <si>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</si>
  <si>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</si>
  <si>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</si>
  <si>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</si>
  <si>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</si>
  <si>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</si>
  <si>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</si>
  <si>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</si>
  <si>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</si>
  <si>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</si>
  <si>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</si>
  <si>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</si>
  <si>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</si>
  <si>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</si>
  <si>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</si>
  <si>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</si>
  <si>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</si>
  <si>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</si>
  <si>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</si>
  <si>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</si>
  <si>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</si>
  <si>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</si>
  <si>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</si>
  <si>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</si>
  <si>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</si>
  <si>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</si>
  <si>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</si>
  <si>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</si>
  <si>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</si>
  <si>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</si>
  <si>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</si>
  <si>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</si>
  <si>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</si>
  <si>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</si>
  <si>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</si>
  <si>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marian.cech.szh@gmail.com</t>
  </si>
  <si>
    <t>x</t>
  </si>
  <si>
    <t>bez TK</t>
  </si>
  <si>
    <t>MHC Štart Nové Zámky</t>
  </si>
  <si>
    <t>Záhoráci Stupava / Malacky</t>
  </si>
  <si>
    <t>dobre odrozhodované stretnutie, s množstvom technických chýb. Dobré posudzované útočné fauly a cit pre pasivitu</t>
  </si>
  <si>
    <t>dôslednejšie trestať fauly najmä zo zadu, pozor na výhody po krokoch a následne s gólom.</t>
  </si>
  <si>
    <t>Ujvariová Miriam</t>
  </si>
  <si>
    <t>TP podľa rozpisu súťaže, všetko v súlade s opatreniami Covid - 19, ZVD A Beck a A/11 Timoshchuk  bez RP,  hrali na prehlásenie  ZVD</t>
  </si>
  <si>
    <t>XA-110</t>
  </si>
  <si>
    <t>ŠH Malina Malacky</t>
  </si>
  <si>
    <t>4/3</t>
  </si>
  <si>
    <t>1/1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</si>
</sst>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2" fontId="32" fillId="3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80" xfId="33" applyFont="1" applyFill="1" applyBorder="1" applyAlignment="1" applyProtection="1">
      <alignment horizontal="center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9" xfId="33" applyFont="1" applyFill="1" applyBorder="1" applyAlignment="1" applyProtection="1">
      <alignment horizontal="center" vertical="center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5" xfId="33" applyFont="1" applyFill="1" applyBorder="1" applyAlignment="1" applyProtection="1">
      <alignment horizontal="center" vertical="center"/>
      <protection/>
    </xf>
    <xf numFmtId="165" fontId="37" fillId="30" borderId="56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6" xfId="33" applyFont="1" applyBorder="1" applyAlignment="1" applyProtection="1">
      <alignment horizontal="center" vertical="center"/>
      <protection/>
    </xf>
    <xf numFmtId="165" fontId="42" fillId="0" borderId="64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7" xfId="33" applyFont="1" applyBorder="1" applyAlignment="1" applyProtection="1">
      <alignment horizontal="center" vertical="center"/>
      <protection/>
    </xf>
    <xf numFmtId="165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4" xfId="33" applyFont="1" applyFill="1" applyBorder="1" applyAlignment="1" applyProtection="1">
      <alignment horizontal="center" vertical="center"/>
      <protection/>
    </xf>
    <xf numFmtId="165" fontId="37" fillId="30" borderId="104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6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201</v>
      </c>
      <c r="T3" s="107"/>
      <c r="U3" s="107"/>
      <c r="V3" s="107"/>
      <c r="W3" s="108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196</v>
      </c>
      <c r="C6" s="111"/>
      <c r="D6" s="111"/>
      <c r="E6" s="111"/>
      <c r="F6" s="111"/>
      <c r="G6" s="111" t="s">
        <v>195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7" t="s">
        <v>73</v>
      </c>
      <c r="AM7" s="77" t="s">
        <v>90</v>
      </c>
    </row>
    <row r="8" spans="1:39" ht="24" customHeight="1" thickBot="1">
      <c r="A8" s="19"/>
      <c r="B8" s="88" t="s">
        <v>202</v>
      </c>
      <c r="C8" s="89"/>
      <c r="D8" s="89"/>
      <c r="E8" s="89"/>
      <c r="F8" s="90">
        <v>44611</v>
      </c>
      <c r="G8" s="89"/>
      <c r="H8" s="89"/>
      <c r="I8" s="89"/>
      <c r="J8" s="89"/>
      <c r="K8" s="89"/>
      <c r="L8" s="89"/>
      <c r="M8" s="89"/>
      <c r="N8" s="89"/>
      <c r="O8" s="89"/>
      <c r="P8" s="91">
        <v>0.7916666666666666</v>
      </c>
      <c r="Q8" s="92"/>
      <c r="R8" s="92"/>
      <c r="S8" s="92"/>
      <c r="T8" s="92"/>
      <c r="U8" s="92"/>
      <c r="V8" s="92"/>
      <c r="W8" s="93"/>
      <c r="AL8" s="77" t="s">
        <v>74</v>
      </c>
      <c r="AM8" s="77" t="s">
        <v>91</v>
      </c>
    </row>
    <row r="9" spans="1:39" ht="15" customHeight="1" thickBot="1" thickTop="1">
      <c r="A9" s="19"/>
      <c r="B9" s="172" t="s">
        <v>71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7" t="s">
        <v>75</v>
      </c>
      <c r="AM9" s="77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7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7" t="s">
        <v>76</v>
      </c>
      <c r="AM10" s="77" t="s">
        <v>93</v>
      </c>
    </row>
    <row r="11" spans="1:39" ht="12.75" customHeight="1" thickBot="1">
      <c r="A11" s="19"/>
      <c r="B11" s="174" t="s">
        <v>105</v>
      </c>
      <c r="C11" s="181" t="s">
        <v>165</v>
      </c>
      <c r="D11" s="181"/>
      <c r="E11" s="181"/>
      <c r="F11" s="182"/>
      <c r="G11" s="190" t="s">
        <v>160</v>
      </c>
      <c r="H11" s="133">
        <v>22</v>
      </c>
      <c r="I11" s="134"/>
      <c r="J11" s="137">
        <v>7</v>
      </c>
      <c r="K11" s="134"/>
      <c r="L11" s="203" t="s">
        <v>203</v>
      </c>
      <c r="M11" s="203"/>
      <c r="N11" s="201">
        <v>1</v>
      </c>
      <c r="O11" s="202"/>
      <c r="P11" s="130">
        <v>3</v>
      </c>
      <c r="Q11" s="131"/>
      <c r="R11" s="132"/>
      <c r="S11" s="132"/>
      <c r="T11" s="25" t="s">
        <v>36</v>
      </c>
      <c r="U11" s="207" t="s">
        <v>25</v>
      </c>
      <c r="V11" s="207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/>
      <c r="U12" s="211"/>
      <c r="V12" s="211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75" t="s">
        <v>106</v>
      </c>
      <c r="C13" s="183" t="s">
        <v>165</v>
      </c>
      <c r="D13" s="184"/>
      <c r="E13" s="184"/>
      <c r="F13" s="184"/>
      <c r="G13" s="190" t="s">
        <v>56</v>
      </c>
      <c r="H13" s="133">
        <v>34</v>
      </c>
      <c r="I13" s="134"/>
      <c r="J13" s="137">
        <v>18</v>
      </c>
      <c r="K13" s="134"/>
      <c r="L13" s="203" t="s">
        <v>204</v>
      </c>
      <c r="M13" s="203"/>
      <c r="N13" s="201">
        <v>1</v>
      </c>
      <c r="O13" s="202"/>
      <c r="P13" s="130">
        <v>2</v>
      </c>
      <c r="Q13" s="131"/>
      <c r="R13" s="132"/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 t="s">
        <v>56</v>
      </c>
      <c r="U14" s="215"/>
      <c r="V14" s="215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192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95" t="s">
        <v>12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60</v>
      </c>
      <c r="AD17" s="18">
        <f t="shared" si="0"/>
        <v>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 t="s">
        <v>193</v>
      </c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 t="s">
        <v>193</v>
      </c>
      <c r="F21" s="6"/>
      <c r="G21" s="7"/>
      <c r="H21" s="150" t="s">
        <v>197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60</v>
      </c>
      <c r="AD21" s="18">
        <f t="shared" si="0"/>
        <v>0</v>
      </c>
      <c r="AE21" s="18">
        <f t="shared" si="3"/>
        <v>0</v>
      </c>
      <c r="AF21" s="18">
        <f>IF(C17=AA28,40,0)</f>
        <v>40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 t="s">
        <v>193</v>
      </c>
      <c r="F22" s="6"/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193</v>
      </c>
      <c r="G23" s="7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 t="s">
        <v>193</v>
      </c>
      <c r="G24" s="7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60</v>
      </c>
      <c r="AD24" s="18">
        <f t="shared" si="0"/>
        <v>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 t="s">
        <v>193</v>
      </c>
      <c r="F25" s="6"/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 t="s">
        <v>193</v>
      </c>
      <c r="F26" s="6"/>
      <c r="G26" s="7"/>
      <c r="H26" s="96" t="s">
        <v>198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360</v>
      </c>
      <c r="AD26" s="18">
        <f>SUM(AD15:AD24)</f>
        <v>320</v>
      </c>
      <c r="AE26" s="18">
        <f>SUM(AE15:AE24)</f>
        <v>0</v>
      </c>
      <c r="AF26" s="45">
        <f>SUM(AF21:AF24)</f>
        <v>40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 t="s">
        <v>193</v>
      </c>
      <c r="F27" s="9"/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193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 t="s">
        <v>193</v>
      </c>
      <c r="F29" s="15"/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7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7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7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7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7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7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7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7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3">
      <selection activeCell="F29" sqref="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XA-110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Záhoráci Stupava / Malacky</v>
      </c>
      <c r="C6" s="285"/>
      <c r="D6" s="285"/>
      <c r="E6" s="285"/>
      <c r="F6" s="285"/>
      <c r="G6" s="285" t="str">
        <f>DELEGÁT!G6</f>
        <v>MHC Štart Nové Zámky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ŠH Malina Malacky</v>
      </c>
      <c r="C8" s="291"/>
      <c r="D8" s="291"/>
      <c r="E8" s="291"/>
      <c r="F8" s="292">
        <f>DELEGÁT!F8</f>
        <v>44611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0.7916666666666666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PaedDr. Marián Čech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3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Andrej Majstrík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22</v>
      </c>
      <c r="I11" s="263"/>
      <c r="J11" s="263">
        <f>DELEGÁT!J11</f>
        <v>7</v>
      </c>
      <c r="K11" s="263"/>
      <c r="L11" s="245" t="str">
        <f>DELEGÁT!L11</f>
        <v>4/3</v>
      </c>
      <c r="M11" s="245"/>
      <c r="N11" s="245">
        <f>DELEGÁT!N11</f>
        <v>1</v>
      </c>
      <c r="O11" s="245"/>
      <c r="P11" s="247">
        <f>DELEGÁT!P11</f>
        <v>3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>
        <f>DELEGÁT!T12</f>
        <v>0</v>
      </c>
      <c r="U12" s="253">
        <f>DELEGÁT!U12</f>
        <v>0</v>
      </c>
      <c r="V12" s="253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Martin Manek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34</v>
      </c>
      <c r="I13" s="263"/>
      <c r="J13" s="263">
        <f>DELEGÁT!J13</f>
        <v>18</v>
      </c>
      <c r="K13" s="263"/>
      <c r="L13" s="245" t="str">
        <f>DELEGÁT!L13</f>
        <v>1/1</v>
      </c>
      <c r="M13" s="245"/>
      <c r="N13" s="245">
        <f>DELEGÁT!N13</f>
        <v>1</v>
      </c>
      <c r="O13" s="245"/>
      <c r="P13" s="247">
        <f>DELEGÁT!P13</f>
        <v>2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 t="str">
        <f>DELEGÁT!T14</f>
        <v>B</v>
      </c>
      <c r="U14" s="249">
        <f>DELEGÁT!U14</f>
        <v>0</v>
      </c>
      <c r="V14" s="249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 t="s">
        <v>193</v>
      </c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 t="s">
        <v>193</v>
      </c>
      <c r="F21" s="6"/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/>
      <c r="G22" s="7" t="s">
        <v>193</v>
      </c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193</v>
      </c>
      <c r="G23" s="7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 t="s">
        <v>193</v>
      </c>
      <c r="G24" s="7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193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193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640</v>
      </c>
      <c r="AE26" s="18">
        <f>SUM(AE15:AE24)</f>
        <v>100</v>
      </c>
      <c r="AF26" s="45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193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193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193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">
      <selection activeCell="B50" sqref="B50:W50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XA-110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 t="s">
        <v>194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199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4"/>
      <c r="G27" s="326" t="s">
        <v>29</v>
      </c>
      <c r="H27" s="326"/>
      <c r="I27" s="326"/>
      <c r="J27" s="327"/>
      <c r="K27" s="353">
        <v>150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29</v>
      </c>
      <c r="G31" s="427"/>
      <c r="H31" s="426" t="s">
        <v>29</v>
      </c>
      <c r="I31" s="374"/>
      <c r="J31" s="427"/>
      <c r="K31" s="428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160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 t="s">
        <v>194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/>
      <c r="C40" s="36"/>
      <c r="D40" s="37"/>
      <c r="E40" s="7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40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4"/>
      <c r="C46" s="41"/>
      <c r="D46" s="42"/>
      <c r="E46" s="43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200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5" t="s">
        <v>187</v>
      </c>
      <c r="C54" s="313" t="str">
        <f>DELEGÁT!B9</f>
        <v>PaedDr. Marián Čech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44611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2022-02-21T12:09:15Z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