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490" windowHeight="765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<sst xmlns="http://schemas.openxmlformats.org/spreadsheetml/2006/main" count="458" uniqueCount="210">
  <si>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</si>
  <si>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</si>
  <si>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</si>
  <si>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</si>
  <si>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</si>
  <si>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</si>
  <si>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</si>
  <si>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</si>
  <si>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</si>
  <si>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</si>
  <si>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</si>
  <si>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</si>
  <si>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</si>
  <si>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</si>
  <si>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</si>
  <si>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</si>
  <si>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</si>
  <si>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</si>
  <si>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</si>
  <si>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</si>
  <si>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</si>
  <si>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</si>
  <si>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</si>
  <si>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</si>
  <si>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</si>
  <si>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</si>
  <si>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</si>
  <si>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</si>
  <si>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</si>
  <si>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</si>
  <si>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</si>
  <si>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</si>
  <si>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</si>
  <si>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</si>
  <si>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</si>
  <si>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</si>
  <si>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</si>
  <si>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</si>
  <si>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</si>
  <si>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</si>
  <si>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</si>
  <si>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</si>
  <si>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</si>
  <si>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</si>
  <si>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</si>
  <si>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</si>
  <si>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</si>
  <si>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</si>
  <si>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</si>
  <si>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</si>
  <si>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</si>
  <si>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</si>
  <si>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</si>
  <si>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</si>
  <si>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</si>
  <si>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</si>
  <si>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</si>
  <si>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</si>
  <si>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</si>
  <si>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</si>
  <si>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</si>
  <si>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</si>
  <si>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</si>
  <si>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</si>
  <si>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</si>
  <si>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</si>
  <si>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</si>
  <si>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</si>
  <si>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</si>
  <si>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</si>
  <si>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</si>
  <si>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</si>
  <si>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</si>
  <si>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</si>
  <si>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</si>
  <si>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</si>
  <si>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</si>
  <si>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</si>
  <si>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</si>
  <si>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</si>
  <si>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</si>
  <si>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</si>
  <si>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</si>
  <si>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</si>
  <si>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</si>
  <si>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</si>
  <si>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</si>
  <si>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</si>
  <si>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</si>
  <si>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</si>
  <si>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</si>
  <si>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</si>
  <si>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</si>
  <si>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</si>
  <si>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</si>
  <si>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</si>
  <si>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</si>
  <si>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</si>
  <si>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</si>
  <si>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</si>
  <si>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</si>
  <si>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</si>
  <si>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</si>
  <si>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</si>
  <si>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</si>
  <si>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</si>
  <si>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</si>
  <si>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</si>
  <si>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</si>
  <si>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</si>
  <si>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</si>
  <si>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</si>
  <si>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</si>
  <si>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</si>
  <si>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</si>
  <si>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</si>
  <si>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</si>
  <si>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</si>
  <si>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</si>
  <si>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</si>
  <si>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</si>
  <si>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</si>
  <si>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</si>
  <si>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</si>
  <si>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</si>
  <si>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</si>
  <si>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</si>
  <si>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</si>
  <si>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</si>
  <si>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</si>
  <si>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</si>
  <si>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</si>
  <si>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</si>
  <si>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</si>
  <si>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</si>
  <si>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</si>
  <si>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</si>
  <si>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</si>
  <si>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</si>
  <si>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</si>
  <si>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</si>
  <si>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</si>
  <si>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</si>
  <si>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</si>
  <si>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</si>
  <si>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</si>
  <si>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</si>
  <si>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</si>
  <si>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</si>
  <si>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</si>
  <si>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</si>
  <si>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</si>
  <si>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</si>
  <si>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</si>
  <si>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</si>
  <si>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</si>
  <si>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</si>
  <si>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</si>
  <si>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</si>
  <si>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</si>
  <si>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</si>
  <si>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</si>
  <si>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</si>
  <si>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</si>
  <si>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</si>
  <si>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</si>
  <si>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</si>
  <si>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</si>
  <si>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</si>
  <si>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</si>
  <si>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</si>
  <si>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</si>
  <si>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</si>
  <si>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</si>
  <si>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</si>
  <si>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</si>
  <si>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</si>
  <si>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</si>
  <si>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</si>
  <si>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</si>
  <si>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</si>
  <si>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</si>
  <si>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</si>
  <si>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</si>
  <si>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</si>
  <si>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</si>
  <si>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</si>
  <si>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</si>
  <si>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</si>
  <si>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</si>
  <si>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</si>
  <si>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x</t>
  </si>
  <si>
    <t>jozef.gedeon@gmail.com</t>
  </si>
  <si>
    <t>nemám</t>
  </si>
  <si>
    <t xml:space="preserve">bez predaja </t>
  </si>
  <si>
    <t>na hracej ploche po stretnutí</t>
  </si>
  <si>
    <t>MOL LIGA</t>
  </si>
  <si>
    <t>MŠK IUVENTA Michalovce</t>
  </si>
  <si>
    <t>Chemkostav Aréna Michalovce</t>
  </si>
  <si>
    <t>MUDr. Martin Sidun</t>
  </si>
  <si>
    <t>Michal Korpa +6</t>
  </si>
  <si>
    <t>Ján Čurny</t>
  </si>
  <si>
    <t>František Pusty, Ingrid Štefanisková</t>
  </si>
  <si>
    <t>W 181</t>
  </si>
  <si>
    <t>2/1</t>
  </si>
  <si>
    <t>5/3</t>
  </si>
  <si>
    <t>výhody,pasívna hra, súboje na brankoviskách,</t>
  </si>
  <si>
    <t xml:space="preserve">drobné nedostatky vydiskutované na pozápasovom rozbore stretnutia, dobre zvládnute stretnutie dvojice ktorá nerozhoduje spolu pravidelne </t>
  </si>
  <si>
    <t>Házená Kynžvart</t>
  </si>
  <si>
    <t>Bez problemov zvládnute stretnutia skusenej rozhodcovskej dvojice. Prichod ako aj odchod hostujuceho družstva ako aj ostatných učastníkov stretnutia bez problémov, dopravné prostriedky prevzate a dovzdané v poriadku.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</si>
</sst>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5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7" fillId="0" borderId="80" xfId="33" applyFont="1" applyFill="1" applyBorder="1" applyAlignment="1" applyProtection="1">
      <alignment horizontal="center" vertical="center"/>
      <protection/>
    </xf>
    <xf numFmtId="187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7" fillId="0" borderId="89" xfId="33" applyFont="1" applyFill="1" applyBorder="1" applyAlignment="1" applyProtection="1">
      <alignment horizontal="center" vertical="center"/>
      <protection/>
    </xf>
    <xf numFmtId="187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87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87" fontId="37" fillId="30" borderId="65" xfId="33" applyFont="1" applyFill="1" applyBorder="1" applyAlignment="1" applyProtection="1">
      <alignment horizontal="center" vertical="center"/>
      <protection/>
    </xf>
    <xf numFmtId="187" fontId="37" fillId="30" borderId="56" xfId="33" applyFont="1" applyFill="1" applyBorder="1" applyAlignment="1" applyProtection="1">
      <alignment horizontal="center" vertical="center"/>
      <protection/>
    </xf>
    <xf numFmtId="187" fontId="37" fillId="30" borderId="14" xfId="33" applyFont="1" applyFill="1" applyBorder="1" applyAlignment="1" applyProtection="1">
      <alignment horizontal="center" vertical="center"/>
      <protection/>
    </xf>
    <xf numFmtId="187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42" fillId="0" borderId="56" xfId="33" applyFont="1" applyBorder="1" applyAlignment="1" applyProtection="1">
      <alignment horizontal="center" vertical="center"/>
      <protection/>
    </xf>
    <xf numFmtId="187" fontId="42" fillId="0" borderId="64" xfId="33" applyFont="1" applyBorder="1" applyAlignment="1" applyProtection="1">
      <alignment horizontal="center" vertical="center"/>
      <protection/>
    </xf>
    <xf numFmtId="187" fontId="42" fillId="0" borderId="11" xfId="33" applyFont="1" applyBorder="1" applyAlignment="1" applyProtection="1">
      <alignment horizontal="center" vertical="center"/>
      <protection/>
    </xf>
    <xf numFmtId="187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87" fontId="32" fillId="0" borderId="112" xfId="33" applyFont="1" applyBorder="1" applyAlignment="1" applyProtection="1">
      <alignment horizontal="center" vertical="center"/>
      <protection/>
    </xf>
    <xf numFmtId="187" fontId="32" fillId="0" borderId="87" xfId="33" applyFont="1" applyBorder="1" applyAlignment="1" applyProtection="1">
      <alignment horizontal="center" vertical="center"/>
      <protection/>
    </xf>
    <xf numFmtId="187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87" fontId="37" fillId="30" borderId="144" xfId="33" applyFont="1" applyFill="1" applyBorder="1" applyAlignment="1" applyProtection="1">
      <alignment horizontal="center" vertical="center"/>
      <protection/>
    </xf>
    <xf numFmtId="187" fontId="37" fillId="30" borderId="104" xfId="33" applyFont="1" applyFill="1" applyBorder="1" applyAlignment="1" applyProtection="1">
      <alignment horizontal="center" vertical="center"/>
      <protection/>
    </xf>
    <xf numFmtId="187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42" fillId="0" borderId="12" xfId="33" applyFont="1" applyBorder="1" applyAlignment="1" applyProtection="1">
      <alignment horizontal="center" vertical="center"/>
      <protection/>
    </xf>
    <xf numFmtId="187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17" fontId="26" fillId="0" borderId="14" xfId="0" applyNumberFormat="1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5">
      <selection activeCell="F20" sqref="F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196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203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197</v>
      </c>
      <c r="C6" s="111"/>
      <c r="D6" s="111"/>
      <c r="E6" s="111"/>
      <c r="F6" s="111"/>
      <c r="G6" s="111" t="s">
        <v>208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73</v>
      </c>
      <c r="AM7" s="78" t="s">
        <v>90</v>
      </c>
    </row>
    <row r="8" spans="1:39" ht="24" customHeight="1" thickBot="1">
      <c r="A8" s="19"/>
      <c r="B8" s="88" t="s">
        <v>198</v>
      </c>
      <c r="C8" s="89"/>
      <c r="D8" s="89"/>
      <c r="E8" s="89"/>
      <c r="F8" s="90">
        <v>44664</v>
      </c>
      <c r="G8" s="89"/>
      <c r="H8" s="89"/>
      <c r="I8" s="89"/>
      <c r="J8" s="89"/>
      <c r="K8" s="89"/>
      <c r="L8" s="89"/>
      <c r="M8" s="89"/>
      <c r="N8" s="89"/>
      <c r="O8" s="89"/>
      <c r="P8" s="91">
        <v>0.6875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 t="s">
        <v>74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 t="s">
        <v>93</v>
      </c>
      <c r="C11" s="181" t="s">
        <v>165</v>
      </c>
      <c r="D11" s="181"/>
      <c r="E11" s="181"/>
      <c r="F11" s="182"/>
      <c r="G11" s="190" t="s">
        <v>160</v>
      </c>
      <c r="H11" s="133">
        <v>33</v>
      </c>
      <c r="I11" s="134"/>
      <c r="J11" s="137">
        <v>21</v>
      </c>
      <c r="K11" s="134"/>
      <c r="L11" s="203" t="s">
        <v>204</v>
      </c>
      <c r="M11" s="203"/>
      <c r="N11" s="201">
        <v>1</v>
      </c>
      <c r="O11" s="202"/>
      <c r="P11" s="130">
        <v>4</v>
      </c>
      <c r="Q11" s="131"/>
      <c r="R11" s="132"/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/>
      <c r="U12" s="211"/>
      <c r="V12" s="211"/>
      <c r="W12" s="1"/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 t="s">
        <v>119</v>
      </c>
      <c r="C13" s="183" t="s">
        <v>165</v>
      </c>
      <c r="D13" s="184"/>
      <c r="E13" s="184"/>
      <c r="F13" s="184"/>
      <c r="G13" s="190" t="s">
        <v>56</v>
      </c>
      <c r="H13" s="133">
        <v>25</v>
      </c>
      <c r="I13" s="134"/>
      <c r="J13" s="137">
        <v>14</v>
      </c>
      <c r="K13" s="134"/>
      <c r="L13" s="203" t="s">
        <v>205</v>
      </c>
      <c r="M13" s="203"/>
      <c r="N13" s="201">
        <v>0</v>
      </c>
      <c r="O13" s="202"/>
      <c r="P13" s="130">
        <v>2</v>
      </c>
      <c r="Q13" s="131"/>
      <c r="R13" s="132"/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/>
      <c r="U14" s="215"/>
      <c r="V14" s="215"/>
      <c r="W14" s="47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192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/>
      <c r="G20" s="7" t="s">
        <v>191</v>
      </c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0</v>
      </c>
      <c r="AE20" s="18">
        <f t="shared" si="3"/>
        <v>100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191</v>
      </c>
      <c r="G21" s="7"/>
      <c r="H21" s="150" t="s">
        <v>206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0</v>
      </c>
      <c r="AE21" s="18">
        <f t="shared" si="3"/>
        <v>100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191</v>
      </c>
      <c r="G22" s="7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 t="s">
        <v>191</v>
      </c>
      <c r="G23" s="7"/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/>
      <c r="G24" s="7" t="s">
        <v>191</v>
      </c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/>
      <c r="G25" s="7" t="s">
        <v>191</v>
      </c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/>
      <c r="G26" s="7" t="s">
        <v>191</v>
      </c>
      <c r="H26" s="96" t="s">
        <v>193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480</v>
      </c>
      <c r="AE26" s="18">
        <f>SUM(AE15:AE24)</f>
        <v>400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191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191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191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 t="s">
        <v>207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">
      <selection activeCell="F26" sqref="F26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MOL 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W 181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MŠK IUVENTA Michalovce</v>
      </c>
      <c r="C6" s="285"/>
      <c r="D6" s="285"/>
      <c r="E6" s="285"/>
      <c r="F6" s="285"/>
      <c r="G6" s="285" t="str">
        <f>DELEGÁT!G6</f>
        <v>Házená Kynžvart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Chemkostav Aréna Michalovce</v>
      </c>
      <c r="C8" s="291"/>
      <c r="D8" s="291"/>
      <c r="E8" s="291"/>
      <c r="F8" s="292">
        <f>DELEGÁT!F8</f>
        <v>44664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0.6875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Bc. Jozef Gedeon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Zoran Klus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33</v>
      </c>
      <c r="I11" s="263"/>
      <c r="J11" s="263">
        <f>DELEGÁT!J11</f>
        <v>21</v>
      </c>
      <c r="K11" s="263"/>
      <c r="L11" s="245" t="str">
        <f>DELEGÁT!L11</f>
        <v>2/1</v>
      </c>
      <c r="M11" s="245"/>
      <c r="N11" s="245">
        <f>DELEGÁT!N11</f>
        <v>1</v>
      </c>
      <c r="O11" s="245"/>
      <c r="P11" s="247">
        <f>DELEGÁT!P11</f>
        <v>4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>
        <f>DELEGÁT!T12</f>
        <v>0</v>
      </c>
      <c r="U12" s="253">
        <f>DELEGÁT!U12</f>
        <v>0</v>
      </c>
      <c r="V12" s="253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Mgr. Ivan Vydra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25</v>
      </c>
      <c r="I13" s="263"/>
      <c r="J13" s="263">
        <f>DELEGÁT!J13</f>
        <v>14</v>
      </c>
      <c r="K13" s="263"/>
      <c r="L13" s="245" t="str">
        <f>DELEGÁT!L13</f>
        <v>5/3</v>
      </c>
      <c r="M13" s="245"/>
      <c r="N13" s="245">
        <f>DELEGÁT!N13</f>
        <v>0</v>
      </c>
      <c r="O13" s="245"/>
      <c r="P13" s="247">
        <f>DELEGÁT!P13</f>
        <v>2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>
        <f>DELEGÁT!T14</f>
        <v>0</v>
      </c>
      <c r="U14" s="249">
        <f>DELEGÁT!U14</f>
        <v>0</v>
      </c>
      <c r="V14" s="249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/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/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 t="s">
        <v>191</v>
      </c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0</v>
      </c>
      <c r="AE20" s="18">
        <f t="shared" si="3"/>
        <v>100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191</v>
      </c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0</v>
      </c>
      <c r="AE21" s="18">
        <f t="shared" si="3"/>
        <v>100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191</v>
      </c>
      <c r="G22" s="7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 t="s">
        <v>191</v>
      </c>
      <c r="G23" s="7"/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191</v>
      </c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/>
      <c r="G25" s="7" t="s">
        <v>191</v>
      </c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/>
      <c r="G26" s="7" t="s">
        <v>191</v>
      </c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480</v>
      </c>
      <c r="AE26" s="18">
        <f>SUM(AE15:AE24)</f>
        <v>400</v>
      </c>
      <c r="AF26" s="46">
        <f>SUM(AF21:AF24)</f>
        <v>0</v>
      </c>
      <c r="AG26" s="18">
        <f>SUM(AG22:AG24)</f>
        <v>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 t="s">
        <v>191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191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191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">
      <selection activeCell="B51" sqref="B51:W51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MOL 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W 181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 t="s">
        <v>200</v>
      </c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 t="s">
        <v>194</v>
      </c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 t="s">
        <v>195</v>
      </c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199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1" t="s">
        <v>29</v>
      </c>
      <c r="G20" s="432"/>
      <c r="H20" s="432"/>
      <c r="I20" s="432"/>
      <c r="J20" s="433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4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 t="s">
        <v>201</v>
      </c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 t="s">
        <v>202</v>
      </c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5"/>
      <c r="G27" s="326" t="s">
        <v>29</v>
      </c>
      <c r="H27" s="326"/>
      <c r="I27" s="326"/>
      <c r="J27" s="327"/>
      <c r="K27" s="353">
        <v>520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30" t="s">
        <v>29</v>
      </c>
      <c r="G28" s="430"/>
      <c r="H28" s="430"/>
      <c r="I28" s="430"/>
      <c r="J28" s="430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29</v>
      </c>
      <c r="G31" s="427"/>
      <c r="H31" s="426" t="s">
        <v>29</v>
      </c>
      <c r="I31" s="374"/>
      <c r="J31" s="427"/>
      <c r="K31" s="428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177</v>
      </c>
      <c r="G32" s="406"/>
      <c r="H32" s="405" t="s">
        <v>160</v>
      </c>
      <c r="I32" s="379"/>
      <c r="J32" s="406"/>
      <c r="K32" s="429">
        <v>44805</v>
      </c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29</v>
      </c>
      <c r="G36" s="406"/>
      <c r="H36" s="405" t="s">
        <v>29</v>
      </c>
      <c r="I36" s="379"/>
      <c r="J36" s="406"/>
      <c r="K36" s="352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5"/>
      <c r="C46" s="42"/>
      <c r="D46" s="43"/>
      <c r="E46" s="44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209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6" t="s">
        <v>187</v>
      </c>
      <c r="C54" s="313" t="str">
        <f>DELEGÁT!B9</f>
        <v>Bc. Jozef Gedeon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44664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2022-04-16T15:00:53Z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