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Excel_BuiltIn__FilterDatabase" localSheetId="0">'DELEGÁT'!$B$7:$W$29</definedName>
    <definedName name="Excel_BuiltIn__FilterDatabase" localSheetId="1">'ROZHODCOVIA'!$B$7:$W$29</definedName>
    <definedName name="Excel_BuiltIn__FilterDatabase" localSheetId="2">'SPRÁVA'!#REF!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<sst xmlns="http://schemas.openxmlformats.org/spreadsheetml/2006/main" count="484" uniqueCount="210">
  <si>
    <t>HODNOTIACI HÁROK  -  2021/2022</t>
  </si>
  <si>
    <t>NIKÉ HANDBALL EXTRALIGA</t>
  </si>
  <si>
    <t>Číslo stretnutia:</t>
  </si>
  <si>
    <t>XL-03</t>
  </si>
  <si>
    <t>Mgr. Mário Rudinský</t>
  </si>
  <si>
    <t>ĽAHKÉ</t>
  </si>
  <si>
    <t>POZITÍVNY</t>
  </si>
  <si>
    <t>Ing. Boris Mandák</t>
  </si>
  <si>
    <t>NORMÁLNE</t>
  </si>
  <si>
    <t>BEZ VPLYVU</t>
  </si>
  <si>
    <t>Domáci (A)</t>
  </si>
  <si>
    <t>Hostia (B)</t>
  </si>
  <si>
    <t>PaedDr. Marián Čech</t>
  </si>
  <si>
    <t>Ing. Michal Baďura</t>
  </si>
  <si>
    <t>ŤAŽKÉ</t>
  </si>
  <si>
    <t>NEGATÍVNY</t>
  </si>
  <si>
    <t>HK Kúpele Bojnice</t>
  </si>
  <si>
    <t>HáO TJ Slovan Modra</t>
  </si>
  <si>
    <t xml:space="preserve">Mgr. Peter Dvorský </t>
  </si>
  <si>
    <t>Ing. Jaroslav Ondogrecula</t>
  </si>
  <si>
    <t>VEĽMI ŤAŽKÉ</t>
  </si>
  <si>
    <t>miesto</t>
  </si>
  <si>
    <t>dátum</t>
  </si>
  <si>
    <t>čas</t>
  </si>
  <si>
    <t>Ing. Zuzana Fuleová</t>
  </si>
  <si>
    <t>Mgr. Michal Záhradník</t>
  </si>
  <si>
    <t>ŠH Prievidza</t>
  </si>
  <si>
    <t>14,30:12:00</t>
  </si>
  <si>
    <t>Bc. Jozef Gedeon</t>
  </si>
  <si>
    <t>Andrej Budzák</t>
  </si>
  <si>
    <t>Vladimír Pokorný</t>
  </si>
  <si>
    <t xml:space="preserve"> DELEGÁT</t>
  </si>
  <si>
    <t>Výsledok</t>
  </si>
  <si>
    <t>7m</t>
  </si>
  <si>
    <t>N</t>
  </si>
  <si>
    <t>2´</t>
  </si>
  <si>
    <t>DD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</si>
  <si>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</si>
  <si>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Ing. Marián Jahodka</t>
  </si>
  <si>
    <t>PhDr. Boris Cipov</t>
  </si>
  <si>
    <t>tím</t>
  </si>
  <si>
    <t>koniec</t>
  </si>
  <si>
    <t>polčas</t>
  </si>
  <si>
    <t>Ing. Igor Karlubík</t>
  </si>
  <si>
    <t>Zoran Klus</t>
  </si>
  <si>
    <t>Patrik Papaj</t>
  </si>
  <si>
    <t xml:space="preserve"> ROZHODCA</t>
  </si>
  <si>
    <t>A</t>
  </si>
  <si>
    <t>4/3</t>
  </si>
  <si>
    <t>2min.</t>
  </si>
  <si>
    <t>D</t>
  </si>
  <si>
    <t>Milan Nedorost</t>
  </si>
  <si>
    <t>Matej Adamkovič</t>
  </si>
  <si>
    <t>Mgr. Marianna Nemčíková</t>
  </si>
  <si>
    <t>Bc. Gábor Balogh</t>
  </si>
  <si>
    <t>Maroš Nagy, ml.</t>
  </si>
  <si>
    <t>B</t>
  </si>
  <si>
    <t>5/4</t>
  </si>
  <si>
    <t>Ing. Barbora Bočáková</t>
  </si>
  <si>
    <t>--</t>
  </si>
  <si>
    <t>-</t>
  </si>
  <si>
    <t>Ø</t>
  </si>
  <si>
    <t>+</t>
  </si>
  <si>
    <t>++</t>
  </si>
  <si>
    <t>Ladislav Podlucký</t>
  </si>
  <si>
    <t>Ing. Valér Cibere</t>
  </si>
  <si>
    <t>V ý k o n   r o z h o d c o v  -  C e l k o v é  h o d n o t e n i e</t>
  </si>
  <si>
    <t>Mgr. Jozef Daňo</t>
  </si>
  <si>
    <t>hodnotí</t>
  </si>
  <si>
    <t>DELEGÁT</t>
  </si>
  <si>
    <t xml:space="preserve"> </t>
  </si>
  <si>
    <t>E-MAIL</t>
  </si>
  <si>
    <t>pokorny62vladimir@gmail.com</t>
  </si>
  <si>
    <t>Ing. Vladimír Rančík</t>
  </si>
  <si>
    <t>Juraj Gábriš</t>
  </si>
  <si>
    <t>ÚROVEŇ STRETNUTIA</t>
  </si>
  <si>
    <t xml:space="preserve"> VPLYV ROZHODCOV NA VÝVOJ STRETNUTIA</t>
  </si>
  <si>
    <t>MUDr. Ján Rudinský</t>
  </si>
  <si>
    <t>Prof. Ing. Peter Haščík, PhD.</t>
  </si>
  <si>
    <t>JUDr. Janka Stašová</t>
  </si>
  <si>
    <t>Rebeka Haščíková</t>
  </si>
  <si>
    <t>HODNOTENÉ POLOŽKY</t>
  </si>
  <si>
    <t>POZNÁMKY</t>
  </si>
  <si>
    <t>Ing. Miloš Šubák</t>
  </si>
  <si>
    <t>Ing. Lucia Jánošíková</t>
  </si>
  <si>
    <t>Výhody</t>
  </si>
  <si>
    <t>X</t>
  </si>
  <si>
    <t>POZITÍVNE</t>
  </si>
  <si>
    <t>Stanislava Kellner</t>
  </si>
  <si>
    <t>Kroky</t>
  </si>
  <si>
    <t>Jednotná línia počas stretnutia v súbojoch . Dobre posudzovaná pasívna hra.</t>
  </si>
  <si>
    <t>Mgr. Patrik Klimko</t>
  </si>
  <si>
    <t>Útočné fauly</t>
  </si>
  <si>
    <t>Andrej Majstrík</t>
  </si>
  <si>
    <t>7m hody</t>
  </si>
  <si>
    <t>Martin Manek</t>
  </si>
  <si>
    <t>Pasívna hra</t>
  </si>
  <si>
    <t>Súboje pivot/obrana</t>
  </si>
  <si>
    <t>NEGATÍVNE</t>
  </si>
  <si>
    <t>Michal Nagy</t>
  </si>
  <si>
    <t>Bránkovisko (obrana/útok)</t>
  </si>
  <si>
    <t>Menšia sústredenosť na posudzovanie krokov</t>
  </si>
  <si>
    <t>Zbislav Oťapka</t>
  </si>
  <si>
    <t>Progresívne trestanie</t>
  </si>
  <si>
    <t>Mgr. Tomáš Pavlovčák</t>
  </si>
  <si>
    <t>Osobnosť a správanie</t>
  </si>
  <si>
    <t>Celkový dojem</t>
  </si>
  <si>
    <t>Ing. Peter Richvalský</t>
  </si>
  <si>
    <t>ODPORÚČANIA NA ZLEPŠENIE</t>
  </si>
  <si>
    <t>Ing. Ondrej Sabol</t>
  </si>
  <si>
    <t xml:space="preserve">Sustrediť pozornosť na posudzovanie krokov. 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</si>
  <si>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</si>
  <si>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</si>
  <si>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</si>
  <si>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</si>
  <si>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</si>
  <si>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</si>
  <si>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</si>
  <si>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</si>
  <si>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</si>
  <si>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www.slovakhandball.sk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</si>
  <si>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</si>
  <si>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</si>
  <si>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</si>
  <si>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</si>
  <si>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</si>
  <si>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</si>
  <si>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</si>
  <si>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</si>
  <si>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</si>
  <si>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</si>
  <si>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</si>
  <si>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</si>
  <si>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</si>
  <si>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</si>
  <si>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</si>
  <si>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</si>
  <si>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</si>
  <si>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</si>
  <si>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</si>
  <si>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</si>
  <si>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</si>
  <si>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</si>
  <si>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</si>
  <si>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</si>
  <si>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</si>
  <si>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</si>
  <si>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</si>
  <si>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</si>
  <si>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</si>
  <si>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</si>
  <si>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Dušan Barborík</t>
  </si>
  <si>
    <t>Mgr. Lívia Kalaninová</t>
  </si>
  <si>
    <t>ROZHODCOVIA</t>
  </si>
  <si>
    <t>SPRÁVA DELEGÁTA ZO STRETNUTIA</t>
  </si>
  <si>
    <t>ORGANIZÁCIA STRETNUTIA</t>
  </si>
  <si>
    <t>HODNOTENIE</t>
  </si>
  <si>
    <t>OK / PROBLÉM (X)</t>
  </si>
  <si>
    <t>ŠPECIFIKÁCIA</t>
  </si>
  <si>
    <t>OK</t>
  </si>
  <si>
    <t>Kontakt s hl. usporiadateľom, usporiadateľská služba</t>
  </si>
  <si>
    <t>Gonczi Michal+4</t>
  </si>
  <si>
    <t>Technická porada</t>
  </si>
  <si>
    <t>Šatne (sprchy, WC) družstiev a rozhodcov</t>
  </si>
  <si>
    <t>Kontrola hracej plochy</t>
  </si>
  <si>
    <t>Priestory pre striedanie</t>
  </si>
  <si>
    <t>Umiestnenie lôg, reklamných panelov</t>
  </si>
  <si>
    <t>Signalizácie vylúčení - časomiera, karty formátu A4</t>
  </si>
  <si>
    <t>Kontrola preukazov časomerača a zapisovateľa</t>
  </si>
  <si>
    <t>Vyplnenie a odovzdanie zápisu o stretnutí (30 min.)</t>
  </si>
  <si>
    <t>Predaj alkoholu v priestoroch haly</t>
  </si>
  <si>
    <t>Podmienky pre média, tlačová konferencia</t>
  </si>
  <si>
    <t>Nekonala sa</t>
  </si>
  <si>
    <t>Zdravotná služba</t>
  </si>
  <si>
    <t>V.I.P. - priestor a služby</t>
  </si>
  <si>
    <t>Podmienky pre prácu delegáta</t>
  </si>
  <si>
    <t>ÚLOHY POČAS STRETNUTIA</t>
  </si>
  <si>
    <t>Činnosť hlásateľa</t>
  </si>
  <si>
    <t>Šudy Rastislav</t>
  </si>
  <si>
    <t>Činnosť časomerača a zapisovateľa</t>
  </si>
  <si>
    <t>Čapliar,Pračková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</si>
  <si>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</si>
  <si>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</si>
  <si>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</si>
  <si>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</si>
  <si>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POVINNOSTI REALIZAČNÝCH TÍMOV</t>
  </si>
  <si>
    <t>C</t>
  </si>
  <si>
    <t>TÍM A</t>
  </si>
  <si>
    <t>TÍM B</t>
  </si>
  <si>
    <t>Hracie doklady družstiev, zoznamy hráčov</t>
  </si>
  <si>
    <t>MASTER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</si>
  <si>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</si>
  <si>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</si>
  <si>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</si>
  <si>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</si>
  <si>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</si>
  <si>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</si>
  <si>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DISKVALIFIKÁCIE</t>
  </si>
  <si>
    <t xml:space="preserve"> meno priezvisko</t>
  </si>
  <si>
    <t>číslo</t>
  </si>
  <si>
    <t>registračný p.</t>
  </si>
  <si>
    <t>dôvod</t>
  </si>
  <si>
    <t>ODOBRANÝ</t>
  </si>
  <si>
    <t>Nikolas Farkas</t>
  </si>
  <si>
    <t>PONECHANÝ</t>
  </si>
  <si>
    <t>2.polčas D- podľa pravidla 15:9,8:5</t>
  </si>
  <si>
    <t>KOMENTÁR</t>
  </si>
  <si>
    <t>Tréner domáceho a hosťujúceho mužstva licencia „B“ .</t>
  </si>
  <si>
    <t>VYPRACOVAL</t>
  </si>
  <si>
    <t>DÁTUM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</si>
</sst>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hh:mm"/>
    <numFmt numFmtId="166" formatCode="dd/mm/yyyy;@"/>
    <numFmt numFmtId="167" formatCode="_-* #,##0.00_-;\-* #,##0.00_-;_-* \-??_-;_-@_-"/>
    <numFmt numFmtId="168" formatCode="[hh]:mm:ss"/>
  </numFmts>
  <fonts count="57">
    <font>
      <sz val="10"/>
      <name val="Arial"/>
      <family val="0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b/>
      <i/>
      <sz val="16"/>
      <color indexed="9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8"/>
      <name val="Calibri"/>
      <family val="2"/>
    </font>
    <font>
      <sz val="12"/>
      <color indexed="9"/>
      <name val="Calibri"/>
      <family val="2"/>
    </font>
    <font>
      <b/>
      <sz val="10"/>
      <name val="Calibri"/>
      <family val="2"/>
    </font>
    <font>
      <sz val="14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u val="single"/>
      <sz val="10"/>
      <color indexed="12"/>
      <name val="Arial"/>
      <family val="2"/>
    </font>
    <font>
      <b/>
      <i/>
      <sz val="14"/>
      <name val="Calibri"/>
      <family val="2"/>
    </font>
    <font>
      <b/>
      <i/>
      <sz val="12"/>
      <name val="Calibri"/>
      <family val="2"/>
    </font>
    <font>
      <b/>
      <sz val="12"/>
      <color indexed="9"/>
      <name val="Calibri"/>
      <family val="2"/>
    </font>
    <font>
      <b/>
      <sz val="14"/>
      <color indexed="9"/>
      <name val="Calibri"/>
      <family val="2"/>
    </font>
    <font>
      <sz val="1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</fills>
  <borders count="1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 style="mediumDashed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ashed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8"/>
      </top>
      <bottom style="dashed">
        <color indexed="8"/>
      </bottom>
    </border>
    <border>
      <left>
        <color indexed="63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 style="mediumDashed">
        <color indexed="8"/>
      </bottom>
    </border>
    <border>
      <left style="thick">
        <color indexed="8"/>
      </left>
      <right style="thick">
        <color indexed="8"/>
      </right>
      <top style="mediumDashed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mediumDashed">
        <color indexed="8"/>
      </bottom>
    </border>
    <border>
      <left style="thick">
        <color indexed="8"/>
      </left>
      <right style="thick">
        <color indexed="8"/>
      </right>
      <top style="mediumDashed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mediumDash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0" fontId="42" fillId="20" borderId="0" applyNumberFormat="0" applyBorder="0" applyAlignment="0" applyProtection="0"/>
    <xf numFmtId="0" fontId="16" fillId="0" borderId="0" applyNumberFormat="0" applyFill="0" applyBorder="0" applyAlignment="0" applyProtection="0"/>
    <xf numFmtId="0" fontId="43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left" indent="2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vertical="center"/>
      <protection/>
    </xf>
    <xf numFmtId="0" fontId="12" fillId="34" borderId="12" xfId="0" applyFont="1" applyFill="1" applyBorder="1" applyAlignment="1" applyProtection="1">
      <alignment horizontal="center" vertical="center"/>
      <protection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49" fontId="9" fillId="0" borderId="14" xfId="0" applyNumberFormat="1" applyFont="1" applyBorder="1" applyAlignment="1" applyProtection="1">
      <alignment horizontal="center" vertical="center"/>
      <protection/>
    </xf>
    <xf numFmtId="49" fontId="9" fillId="0" borderId="13" xfId="0" applyNumberFormat="1" applyFont="1" applyBorder="1" applyAlignment="1" applyProtection="1">
      <alignment horizontal="center" vertical="center"/>
      <protection locked="0"/>
    </xf>
    <xf numFmtId="49" fontId="9" fillId="0" borderId="14" xfId="0" applyNumberFormat="1" applyFont="1" applyBorder="1" applyAlignment="1" applyProtection="1">
      <alignment horizontal="center" vertical="center"/>
      <protection locked="0"/>
    </xf>
    <xf numFmtId="49" fontId="9" fillId="0" borderId="15" xfId="0" applyNumberFormat="1" applyFont="1" applyBorder="1" applyAlignment="1" applyProtection="1">
      <alignment horizontal="center" vertical="center"/>
      <protection locked="0"/>
    </xf>
    <xf numFmtId="49" fontId="9" fillId="0" borderId="16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34" borderId="17" xfId="0" applyFont="1" applyFill="1" applyBorder="1" applyAlignment="1" applyProtection="1">
      <alignment horizontal="center" vertical="center"/>
      <protection/>
    </xf>
    <xf numFmtId="0" fontId="15" fillId="0" borderId="18" xfId="0" applyFont="1" applyFill="1" applyBorder="1" applyAlignment="1" applyProtection="1">
      <alignment horizontal="center" vertical="center"/>
      <protection locked="0"/>
    </xf>
    <xf numFmtId="0" fontId="6" fillId="34" borderId="19" xfId="0" applyFont="1" applyFill="1" applyBorder="1" applyAlignment="1" applyProtection="1">
      <alignment horizontal="center" vertical="center"/>
      <protection/>
    </xf>
    <xf numFmtId="0" fontId="1" fillId="35" borderId="20" xfId="0" applyFont="1" applyFill="1" applyBorder="1" applyAlignment="1" applyProtection="1">
      <alignment horizontal="center" vertical="center"/>
      <protection/>
    </xf>
    <xf numFmtId="0" fontId="9" fillId="34" borderId="21" xfId="0" applyFont="1" applyFill="1" applyBorder="1" applyAlignment="1" applyProtection="1">
      <alignment horizontal="center" vertical="center"/>
      <protection/>
    </xf>
    <xf numFmtId="0" fontId="9" fillId="34" borderId="22" xfId="0" applyFont="1" applyFill="1" applyBorder="1" applyAlignment="1" applyProtection="1">
      <alignment horizontal="center" vertical="center"/>
      <protection/>
    </xf>
    <xf numFmtId="0" fontId="9" fillId="34" borderId="23" xfId="0" applyFont="1" applyFill="1" applyBorder="1" applyAlignment="1" applyProtection="1">
      <alignment horizontal="center" vertical="center"/>
      <protection/>
    </xf>
    <xf numFmtId="0" fontId="18" fillId="34" borderId="24" xfId="0" applyFont="1" applyFill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/>
      <protection/>
    </xf>
    <xf numFmtId="0" fontId="18" fillId="34" borderId="26" xfId="0" applyFont="1" applyFill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18" fillId="34" borderId="30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18" fillId="34" borderId="32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14" fillId="0" borderId="34" xfId="0" applyFont="1" applyBorder="1" applyAlignment="1" applyProtection="1">
      <alignment vertical="top" wrapText="1"/>
      <protection/>
    </xf>
    <xf numFmtId="0" fontId="8" fillId="0" borderId="0" xfId="0" applyFont="1" applyAlignment="1" applyProtection="1">
      <alignment horizontal="left" indent="2"/>
      <protection/>
    </xf>
    <xf numFmtId="0" fontId="1" fillId="0" borderId="35" xfId="0" applyFont="1" applyBorder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167" fontId="9" fillId="0" borderId="13" xfId="33" applyFont="1" applyFill="1" applyBorder="1" applyAlignment="1" applyProtection="1">
      <alignment horizontal="center" vertical="center"/>
      <protection/>
    </xf>
    <xf numFmtId="167" fontId="9" fillId="0" borderId="14" xfId="33" applyFont="1" applyFill="1" applyBorder="1" applyAlignment="1" applyProtection="1">
      <alignment horizontal="center" vertical="center"/>
      <protection/>
    </xf>
    <xf numFmtId="167" fontId="9" fillId="0" borderId="15" xfId="33" applyFont="1" applyFill="1" applyBorder="1" applyAlignment="1" applyProtection="1">
      <alignment horizontal="center" vertical="center"/>
      <protection/>
    </xf>
    <xf numFmtId="167" fontId="9" fillId="0" borderId="33" xfId="33" applyFont="1" applyFill="1" applyBorder="1" applyAlignment="1" applyProtection="1">
      <alignment horizontal="center" vertical="center"/>
      <protection/>
    </xf>
    <xf numFmtId="0" fontId="14" fillId="35" borderId="17" xfId="0" applyFont="1" applyFill="1" applyBorder="1" applyAlignment="1" applyProtection="1">
      <alignment horizontal="center" vertical="center"/>
      <protection/>
    </xf>
    <xf numFmtId="0" fontId="6" fillId="35" borderId="19" xfId="0" applyFont="1" applyFill="1" applyBorder="1" applyAlignment="1" applyProtection="1">
      <alignment horizontal="center" vertical="center"/>
      <protection/>
    </xf>
    <xf numFmtId="0" fontId="1" fillId="34" borderId="20" xfId="0" applyFont="1" applyFill="1" applyBorder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/>
    </xf>
    <xf numFmtId="0" fontId="9" fillId="35" borderId="22" xfId="0" applyFont="1" applyFill="1" applyBorder="1" applyAlignment="1" applyProtection="1">
      <alignment horizontal="center" vertical="center"/>
      <protection/>
    </xf>
    <xf numFmtId="0" fontId="9" fillId="35" borderId="23" xfId="0" applyFont="1" applyFill="1" applyBorder="1" applyAlignment="1" applyProtection="1">
      <alignment horizontal="center" vertical="center"/>
      <protection/>
    </xf>
    <xf numFmtId="0" fontId="18" fillId="35" borderId="24" xfId="0" applyFont="1" applyFill="1" applyBorder="1" applyAlignment="1" applyProtection="1">
      <alignment horizontal="center" vertical="center"/>
      <protection/>
    </xf>
    <xf numFmtId="0" fontId="18" fillId="35" borderId="26" xfId="0" applyFont="1" applyFill="1" applyBorder="1" applyAlignment="1" applyProtection="1">
      <alignment horizontal="center" vertical="center"/>
      <protection/>
    </xf>
    <xf numFmtId="0" fontId="3" fillId="36" borderId="36" xfId="0" applyFont="1" applyFill="1" applyBorder="1" applyAlignment="1" applyProtection="1">
      <alignment horizontal="center" vertical="center"/>
      <protection/>
    </xf>
    <xf numFmtId="0" fontId="11" fillId="33" borderId="37" xfId="0" applyFont="1" applyFill="1" applyBorder="1" applyAlignment="1" applyProtection="1">
      <alignment horizontal="center" vertical="center"/>
      <protection locked="0"/>
    </xf>
    <xf numFmtId="0" fontId="11" fillId="35" borderId="38" xfId="0" applyFont="1" applyFill="1" applyBorder="1" applyAlignment="1" applyProtection="1">
      <alignment horizontal="left" vertical="center"/>
      <protection/>
    </xf>
    <xf numFmtId="0" fontId="11" fillId="35" borderId="39" xfId="0" applyFont="1" applyFill="1" applyBorder="1" applyAlignment="1" applyProtection="1">
      <alignment horizontal="center" vertical="center"/>
      <protection/>
    </xf>
    <xf numFmtId="0" fontId="11" fillId="35" borderId="40" xfId="0" applyFont="1" applyFill="1" applyBorder="1" applyAlignment="1" applyProtection="1">
      <alignment horizontal="center" vertical="center"/>
      <protection/>
    </xf>
    <xf numFmtId="0" fontId="11" fillId="35" borderId="41" xfId="0" applyFont="1" applyFill="1" applyBorder="1" applyAlignment="1" applyProtection="1">
      <alignment horizontal="center" vertical="center"/>
      <protection/>
    </xf>
    <xf numFmtId="0" fontId="14" fillId="33" borderId="42" xfId="0" applyFont="1" applyFill="1" applyBorder="1" applyAlignment="1" applyProtection="1">
      <alignment horizontal="left" vertical="center"/>
      <protection locked="0"/>
    </xf>
    <xf numFmtId="0" fontId="14" fillId="33" borderId="43" xfId="0" applyFont="1" applyFill="1" applyBorder="1" applyAlignment="1" applyProtection="1">
      <alignment horizontal="center" vertical="center"/>
      <protection locked="0"/>
    </xf>
    <xf numFmtId="0" fontId="21" fillId="33" borderId="30" xfId="0" applyFont="1" applyFill="1" applyBorder="1" applyAlignment="1" applyProtection="1">
      <alignment horizontal="center" vertical="center"/>
      <protection locked="0"/>
    </xf>
    <xf numFmtId="165" fontId="14" fillId="33" borderId="44" xfId="0" applyNumberFormat="1" applyFont="1" applyFill="1" applyBorder="1" applyAlignment="1" applyProtection="1">
      <alignment horizontal="center" vertical="center"/>
      <protection locked="0"/>
    </xf>
    <xf numFmtId="0" fontId="14" fillId="33" borderId="45" xfId="0" applyFont="1" applyFill="1" applyBorder="1" applyAlignment="1" applyProtection="1">
      <alignment horizontal="left" vertical="center"/>
      <protection locked="0"/>
    </xf>
    <xf numFmtId="0" fontId="14" fillId="33" borderId="46" xfId="0" applyFont="1" applyFill="1" applyBorder="1" applyAlignment="1" applyProtection="1">
      <alignment horizontal="center" vertical="center"/>
      <protection locked="0"/>
    </xf>
    <xf numFmtId="0" fontId="21" fillId="33" borderId="24" xfId="0" applyFont="1" applyFill="1" applyBorder="1" applyAlignment="1" applyProtection="1">
      <alignment horizontal="center" vertical="center"/>
      <protection locked="0"/>
    </xf>
    <xf numFmtId="168" fontId="14" fillId="33" borderId="47" xfId="0" applyNumberFormat="1" applyFont="1" applyFill="1" applyBorder="1" applyAlignment="1" applyProtection="1">
      <alignment horizontal="center" vertical="center"/>
      <protection locked="0"/>
    </xf>
    <xf numFmtId="0" fontId="14" fillId="33" borderId="47" xfId="0" applyFont="1" applyFill="1" applyBorder="1" applyAlignment="1" applyProtection="1">
      <alignment horizontal="center" vertical="center"/>
      <protection locked="0"/>
    </xf>
    <xf numFmtId="0" fontId="14" fillId="33" borderId="48" xfId="0" applyFont="1" applyFill="1" applyBorder="1" applyAlignment="1" applyProtection="1">
      <alignment horizontal="left" vertical="center"/>
      <protection locked="0"/>
    </xf>
    <xf numFmtId="0" fontId="14" fillId="33" borderId="49" xfId="0" applyFont="1" applyFill="1" applyBorder="1" applyAlignment="1" applyProtection="1">
      <alignment horizontal="center" vertical="center"/>
      <protection locked="0"/>
    </xf>
    <xf numFmtId="0" fontId="21" fillId="33" borderId="50" xfId="0" applyFont="1" applyFill="1" applyBorder="1" applyAlignment="1" applyProtection="1">
      <alignment horizontal="center" vertical="center"/>
      <protection locked="0"/>
    </xf>
    <xf numFmtId="0" fontId="14" fillId="33" borderId="51" xfId="0" applyFont="1" applyFill="1" applyBorder="1" applyAlignment="1" applyProtection="1">
      <alignment horizontal="center" vertical="center"/>
      <protection locked="0"/>
    </xf>
    <xf numFmtId="0" fontId="11" fillId="34" borderId="52" xfId="0" applyFont="1" applyFill="1" applyBorder="1" applyAlignment="1" applyProtection="1">
      <alignment horizontal="center" vertical="center"/>
      <protection/>
    </xf>
    <xf numFmtId="0" fontId="4" fillId="36" borderId="53" xfId="0" applyFont="1" applyFill="1" applyBorder="1" applyAlignment="1" applyProtection="1">
      <alignment horizontal="center" vertical="center"/>
      <protection/>
    </xf>
    <xf numFmtId="0" fontId="5" fillId="33" borderId="54" xfId="0" applyFont="1" applyFill="1" applyBorder="1" applyAlignment="1" applyProtection="1">
      <alignment horizontal="center" vertical="center"/>
      <protection locked="0"/>
    </xf>
    <xf numFmtId="49" fontId="6" fillId="34" borderId="55" xfId="0" applyNumberFormat="1" applyFont="1" applyFill="1" applyBorder="1" applyAlignment="1" applyProtection="1">
      <alignment horizontal="center" vertical="center" wrapText="1"/>
      <protection/>
    </xf>
    <xf numFmtId="49" fontId="7" fillId="0" borderId="56" xfId="0" applyNumberFormat="1" applyFont="1" applyBorder="1" applyAlignment="1" applyProtection="1">
      <alignment horizontal="center" vertical="center"/>
      <protection locked="0"/>
    </xf>
    <xf numFmtId="0" fontId="6" fillId="34" borderId="25" xfId="0" applyFont="1" applyFill="1" applyBorder="1" applyAlignment="1" applyProtection="1">
      <alignment horizontal="center" vertical="center"/>
      <protection/>
    </xf>
    <xf numFmtId="0" fontId="6" fillId="34" borderId="14" xfId="0" applyFont="1" applyFill="1" applyBorder="1" applyAlignment="1" applyProtection="1">
      <alignment horizontal="center" vertical="center"/>
      <protection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14" xfId="0" applyFont="1" applyFill="1" applyBorder="1" applyAlignment="1" applyProtection="1">
      <alignment horizontal="center" vertical="center"/>
      <protection locked="0"/>
    </xf>
    <xf numFmtId="0" fontId="9" fillId="34" borderId="25" xfId="0" applyFont="1" applyFill="1" applyBorder="1" applyAlignment="1" applyProtection="1">
      <alignment horizontal="center" vertical="center"/>
      <protection/>
    </xf>
    <xf numFmtId="0" fontId="9" fillId="34" borderId="13" xfId="0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164" fontId="10" fillId="0" borderId="15" xfId="0" applyNumberFormat="1" applyFont="1" applyFill="1" applyBorder="1" applyAlignment="1" applyProtection="1">
      <alignment horizontal="center" vertical="center"/>
      <protection locked="0"/>
    </xf>
    <xf numFmtId="165" fontId="10" fillId="0" borderId="16" xfId="0" applyNumberFormat="1" applyFont="1" applyFill="1" applyBorder="1" applyAlignment="1" applyProtection="1">
      <alignment horizontal="center" vertical="center"/>
      <protection locked="0"/>
    </xf>
    <xf numFmtId="166" fontId="5" fillId="0" borderId="57" xfId="0" applyNumberFormat="1" applyFont="1" applyFill="1" applyBorder="1" applyAlignment="1" applyProtection="1">
      <alignment horizontal="center" vertical="center"/>
      <protection locked="0"/>
    </xf>
    <xf numFmtId="0" fontId="5" fillId="35" borderId="58" xfId="0" applyFont="1" applyFill="1" applyBorder="1" applyAlignment="1" applyProtection="1">
      <alignment horizontal="left" vertical="center"/>
      <protection/>
    </xf>
    <xf numFmtId="0" fontId="9" fillId="34" borderId="36" xfId="0" applyFont="1" applyFill="1" applyBorder="1" applyAlignment="1" applyProtection="1">
      <alignment horizontal="center" vertical="center" wrapText="1"/>
      <protection/>
    </xf>
    <xf numFmtId="0" fontId="5" fillId="34" borderId="55" xfId="0" applyFont="1" applyFill="1" applyBorder="1" applyAlignment="1" applyProtection="1">
      <alignment horizontal="center" vertical="center"/>
      <protection/>
    </xf>
    <xf numFmtId="0" fontId="11" fillId="34" borderId="56" xfId="0" applyFont="1" applyFill="1" applyBorder="1" applyAlignment="1" applyProtection="1">
      <alignment horizontal="center" vertical="center" wrapText="1"/>
      <protection/>
    </xf>
    <xf numFmtId="0" fontId="12" fillId="34" borderId="13" xfId="0" applyFont="1" applyFill="1" applyBorder="1" applyAlignment="1" applyProtection="1">
      <alignment horizontal="center" vertical="center" wrapText="1"/>
      <protection/>
    </xf>
    <xf numFmtId="166" fontId="5" fillId="0" borderId="59" xfId="0" applyNumberFormat="1" applyFont="1" applyFill="1" applyBorder="1" applyAlignment="1" applyProtection="1">
      <alignment horizontal="center" vertical="center"/>
      <protection locked="0"/>
    </xf>
    <xf numFmtId="0" fontId="5" fillId="35" borderId="60" xfId="0" applyFont="1" applyFill="1" applyBorder="1" applyAlignment="1" applyProtection="1">
      <alignment horizontal="left" vertical="center"/>
      <protection/>
    </xf>
    <xf numFmtId="0" fontId="5" fillId="34" borderId="25" xfId="0" applyFont="1" applyFill="1" applyBorder="1" applyAlignment="1" applyProtection="1">
      <alignment horizontal="center" vertical="center"/>
      <protection/>
    </xf>
    <xf numFmtId="0" fontId="10" fillId="0" borderId="25" xfId="0" applyNumberFormat="1" applyFont="1" applyFill="1" applyBorder="1" applyAlignment="1" applyProtection="1">
      <alignment horizontal="center" vertical="center"/>
      <protection locked="0"/>
    </xf>
    <xf numFmtId="0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10" fillId="0" borderId="13" xfId="0" applyNumberFormat="1" applyFont="1" applyBorder="1" applyAlignment="1" applyProtection="1">
      <alignment horizontal="center" vertical="center" wrapText="1"/>
      <protection locked="0"/>
    </xf>
    <xf numFmtId="0" fontId="10" fillId="0" borderId="13" xfId="0" applyNumberFormat="1" applyFont="1" applyBorder="1" applyAlignment="1" applyProtection="1">
      <alignment horizontal="center" vertical="center" wrapText="1"/>
      <protection locked="0"/>
    </xf>
    <xf numFmtId="0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3" xfId="0" applyNumberFormat="1" applyFont="1" applyBorder="1" applyAlignment="1" applyProtection="1">
      <alignment horizontal="center" vertical="center"/>
      <protection/>
    </xf>
    <xf numFmtId="49" fontId="9" fillId="0" borderId="13" xfId="0" applyNumberFormat="1" applyFont="1" applyBorder="1" applyAlignment="1" applyProtection="1">
      <alignment horizontal="center" vertical="center"/>
      <protection locked="0"/>
    </xf>
    <xf numFmtId="166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35" borderId="10" xfId="0" applyFont="1" applyFill="1" applyBorder="1" applyAlignment="1" applyProtection="1">
      <alignment horizontal="left" vertical="center"/>
      <protection/>
    </xf>
    <xf numFmtId="0" fontId="5" fillId="34" borderId="19" xfId="0" applyFont="1" applyFill="1" applyBorder="1" applyAlignment="1" applyProtection="1">
      <alignment horizontal="center" vertical="center"/>
      <protection/>
    </xf>
    <xf numFmtId="0" fontId="10" fillId="0" borderId="19" xfId="0" applyNumberFormat="1" applyFont="1" applyFill="1" applyBorder="1" applyAlignment="1" applyProtection="1">
      <alignment horizontal="center" vertical="center"/>
      <protection locked="0"/>
    </xf>
    <xf numFmtId="0" fontId="10" fillId="0" borderId="15" xfId="0" applyNumberFormat="1" applyFont="1" applyFill="1" applyBorder="1" applyAlignment="1" applyProtection="1">
      <alignment horizontal="center" vertical="center"/>
      <protection locked="0"/>
    </xf>
    <xf numFmtId="49" fontId="10" fillId="0" borderId="15" xfId="0" applyNumberFormat="1" applyFont="1" applyBorder="1" applyAlignment="1" applyProtection="1">
      <alignment horizontal="center" vertical="center" wrapText="1"/>
      <protection locked="0"/>
    </xf>
    <xf numFmtId="0" fontId="10" fillId="0" borderId="15" xfId="0" applyNumberFormat="1" applyFont="1" applyBorder="1" applyAlignment="1" applyProtection="1">
      <alignment horizontal="center" vertical="center" wrapText="1"/>
      <protection locked="0"/>
    </xf>
    <xf numFmtId="0" fontId="10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5" xfId="0" applyNumberFormat="1" applyFont="1" applyBorder="1" applyAlignment="1" applyProtection="1">
      <alignment horizontal="center" vertical="center"/>
      <protection locked="0"/>
    </xf>
    <xf numFmtId="0" fontId="3" fillId="35" borderId="61" xfId="0" applyFont="1" applyFill="1" applyBorder="1" applyAlignment="1" applyProtection="1">
      <alignment horizontal="center" vertical="center" wrapText="1"/>
      <protection/>
    </xf>
    <xf numFmtId="0" fontId="6" fillId="34" borderId="55" xfId="0" applyFont="1" applyFill="1" applyBorder="1" applyAlignment="1" applyProtection="1">
      <alignment horizontal="center" vertical="center" wrapText="1"/>
      <protection/>
    </xf>
    <xf numFmtId="0" fontId="16" fillId="0" borderId="56" xfId="36" applyNumberFormat="1" applyFont="1" applyFill="1" applyBorder="1" applyAlignment="1" applyProtection="1">
      <alignment horizontal="center" vertical="center" wrapText="1"/>
      <protection locked="0"/>
    </xf>
    <xf numFmtId="0" fontId="15" fillId="0" borderId="62" xfId="0" applyFont="1" applyFill="1" applyBorder="1" applyAlignment="1" applyProtection="1">
      <alignment horizontal="center" vertical="center" wrapText="1"/>
      <protection locked="0"/>
    </xf>
    <xf numFmtId="0" fontId="6" fillId="34" borderId="62" xfId="0" applyFont="1" applyFill="1" applyBorder="1" applyAlignment="1" applyProtection="1">
      <alignment horizontal="center" vertical="center" wrapText="1"/>
      <protection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6" fillId="33" borderId="63" xfId="0" applyFont="1" applyFill="1" applyBorder="1" applyAlignment="1" applyProtection="1">
      <alignment horizontal="center" vertical="center" wrapText="1"/>
      <protection/>
    </xf>
    <xf numFmtId="0" fontId="17" fillId="34" borderId="64" xfId="0" applyFont="1" applyFill="1" applyBorder="1" applyAlignment="1" applyProtection="1">
      <alignment horizontal="center" vertical="center"/>
      <protection/>
    </xf>
    <xf numFmtId="0" fontId="11" fillId="0" borderId="65" xfId="0" applyFont="1" applyBorder="1" applyAlignment="1" applyProtection="1">
      <alignment horizontal="center" vertical="center"/>
      <protection/>
    </xf>
    <xf numFmtId="0" fontId="9" fillId="34" borderId="65" xfId="0" applyFont="1" applyFill="1" applyBorder="1" applyAlignment="1" applyProtection="1">
      <alignment horizontal="center" vertical="center"/>
      <protection/>
    </xf>
    <xf numFmtId="0" fontId="9" fillId="0" borderId="66" xfId="0" applyFont="1" applyBorder="1" applyAlignment="1" applyProtection="1">
      <alignment horizontal="center" vertical="center"/>
      <protection/>
    </xf>
    <xf numFmtId="0" fontId="1" fillId="0" borderId="67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9" fillId="0" borderId="68" xfId="0" applyFont="1" applyBorder="1" applyAlignment="1" applyProtection="1">
      <alignment horizontal="center" vertical="center"/>
      <protection/>
    </xf>
    <xf numFmtId="0" fontId="11" fillId="34" borderId="34" xfId="0" applyFont="1" applyFill="1" applyBorder="1" applyAlignment="1" applyProtection="1">
      <alignment horizontal="center" vertical="center" wrapText="1"/>
      <protection/>
    </xf>
    <xf numFmtId="0" fontId="1" fillId="0" borderId="68" xfId="0" applyFont="1" applyBorder="1" applyAlignment="1" applyProtection="1">
      <alignment horizontal="center" vertical="top" wrapText="1"/>
      <protection/>
    </xf>
    <xf numFmtId="0" fontId="1" fillId="0" borderId="69" xfId="0" applyFont="1" applyBorder="1" applyAlignment="1" applyProtection="1">
      <alignment horizontal="left" vertical="top" wrapText="1"/>
      <protection locked="0"/>
    </xf>
    <xf numFmtId="0" fontId="16" fillId="0" borderId="70" xfId="36" applyNumberFormat="1" applyFont="1" applyFill="1" applyBorder="1" applyAlignment="1" applyProtection="1">
      <alignment horizontal="center" vertical="center"/>
      <protection/>
    </xf>
    <xf numFmtId="0" fontId="4" fillId="36" borderId="71" xfId="0" applyFont="1" applyFill="1" applyBorder="1" applyAlignment="1" applyProtection="1">
      <alignment horizontal="center" vertical="center"/>
      <protection/>
    </xf>
    <xf numFmtId="167" fontId="5" fillId="33" borderId="54" xfId="33" applyFont="1" applyFill="1" applyBorder="1" applyAlignment="1" applyProtection="1">
      <alignment horizontal="center" vertical="center"/>
      <protection/>
    </xf>
    <xf numFmtId="167" fontId="7" fillId="0" borderId="56" xfId="33" applyFont="1" applyFill="1" applyBorder="1" applyAlignment="1" applyProtection="1">
      <alignment horizontal="center" vertical="center"/>
      <protection/>
    </xf>
    <xf numFmtId="0" fontId="6" fillId="34" borderId="37" xfId="0" applyFont="1" applyFill="1" applyBorder="1" applyAlignment="1" applyProtection="1">
      <alignment horizontal="center" vertical="center"/>
      <protection/>
    </xf>
    <xf numFmtId="167" fontId="6" fillId="33" borderId="25" xfId="33" applyFont="1" applyFill="1" applyBorder="1" applyAlignment="1" applyProtection="1">
      <alignment horizontal="center" vertical="center"/>
      <protection/>
    </xf>
    <xf numFmtId="167" fontId="6" fillId="33" borderId="14" xfId="33" applyFont="1" applyFill="1" applyBorder="1" applyAlignment="1" applyProtection="1">
      <alignment horizontal="center" vertical="center"/>
      <protection/>
    </xf>
    <xf numFmtId="0" fontId="9" fillId="34" borderId="37" xfId="0" applyFont="1" applyFill="1" applyBorder="1" applyAlignment="1" applyProtection="1">
      <alignment horizontal="center" vertical="center"/>
      <protection/>
    </xf>
    <xf numFmtId="167" fontId="10" fillId="0" borderId="19" xfId="33" applyFont="1" applyFill="1" applyBorder="1" applyAlignment="1" applyProtection="1">
      <alignment horizontal="center" vertical="center"/>
      <protection/>
    </xf>
    <xf numFmtId="164" fontId="10" fillId="0" borderId="15" xfId="0" applyNumberFormat="1" applyFont="1" applyFill="1" applyBorder="1" applyAlignment="1" applyProtection="1">
      <alignment horizontal="center" vertical="center"/>
      <protection/>
    </xf>
    <xf numFmtId="165" fontId="10" fillId="0" borderId="72" xfId="0" applyNumberFormat="1" applyFont="1" applyFill="1" applyBorder="1" applyAlignment="1" applyProtection="1">
      <alignment horizontal="center" vertical="center"/>
      <protection/>
    </xf>
    <xf numFmtId="167" fontId="5" fillId="0" borderId="57" xfId="33" applyFont="1" applyFill="1" applyBorder="1" applyAlignment="1" applyProtection="1">
      <alignment horizontal="center" vertical="center"/>
      <protection/>
    </xf>
    <xf numFmtId="0" fontId="5" fillId="34" borderId="58" xfId="0" applyFont="1" applyFill="1" applyBorder="1" applyAlignment="1" applyProtection="1">
      <alignment horizontal="left" vertical="center"/>
      <protection/>
    </xf>
    <xf numFmtId="167" fontId="5" fillId="0" borderId="59" xfId="33" applyFont="1" applyFill="1" applyBorder="1" applyAlignment="1" applyProtection="1">
      <alignment horizontal="center" vertical="center"/>
      <protection/>
    </xf>
    <xf numFmtId="0" fontId="5" fillId="34" borderId="60" xfId="0" applyFont="1" applyFill="1" applyBorder="1" applyAlignment="1" applyProtection="1">
      <alignment horizontal="left" vertical="center"/>
      <protection/>
    </xf>
    <xf numFmtId="1" fontId="10" fillId="0" borderId="25" xfId="0" applyNumberFormat="1" applyFont="1" applyFill="1" applyBorder="1" applyAlignment="1" applyProtection="1">
      <alignment horizontal="center" vertical="center"/>
      <protection/>
    </xf>
    <xf numFmtId="1" fontId="10" fillId="0" borderId="13" xfId="0" applyNumberFormat="1" applyFont="1" applyFill="1" applyBorder="1" applyAlignment="1" applyProtection="1">
      <alignment horizontal="center" vertical="center"/>
      <protection/>
    </xf>
    <xf numFmtId="1" fontId="10" fillId="0" borderId="13" xfId="0" applyNumberFormat="1" applyFont="1" applyBorder="1" applyAlignment="1" applyProtection="1">
      <alignment horizontal="center" vertical="center" wrapText="1"/>
      <protection/>
    </xf>
    <xf numFmtId="1" fontId="10" fillId="0" borderId="13" xfId="0" applyNumberFormat="1" applyFont="1" applyFill="1" applyBorder="1" applyAlignment="1" applyProtection="1">
      <alignment horizontal="center" vertical="center" wrapText="1"/>
      <protection/>
    </xf>
    <xf numFmtId="167" fontId="9" fillId="0" borderId="13" xfId="33" applyFont="1" applyFill="1" applyBorder="1" applyAlignment="1" applyProtection="1">
      <alignment horizontal="center" vertical="center"/>
      <protection/>
    </xf>
    <xf numFmtId="167" fontId="5" fillId="0" borderId="0" xfId="33" applyFont="1" applyFill="1" applyBorder="1" applyAlignment="1" applyProtection="1">
      <alignment horizontal="center" vertical="center"/>
      <protection/>
    </xf>
    <xf numFmtId="0" fontId="5" fillId="34" borderId="10" xfId="0" applyFont="1" applyFill="1" applyBorder="1" applyAlignment="1" applyProtection="1">
      <alignment horizontal="left" vertical="center"/>
      <protection/>
    </xf>
    <xf numFmtId="1" fontId="10" fillId="0" borderId="19" xfId="0" applyNumberFormat="1" applyFont="1" applyFill="1" applyBorder="1" applyAlignment="1" applyProtection="1">
      <alignment horizontal="center" vertical="center"/>
      <protection/>
    </xf>
    <xf numFmtId="1" fontId="10" fillId="0" borderId="15" xfId="0" applyNumberFormat="1" applyFont="1" applyFill="1" applyBorder="1" applyAlignment="1" applyProtection="1">
      <alignment horizontal="center" vertical="center"/>
      <protection/>
    </xf>
    <xf numFmtId="1" fontId="10" fillId="0" borderId="15" xfId="0" applyNumberFormat="1" applyFont="1" applyBorder="1" applyAlignment="1" applyProtection="1">
      <alignment horizontal="center" vertical="center" wrapText="1"/>
      <protection/>
    </xf>
    <xf numFmtId="1" fontId="10" fillId="0" borderId="15" xfId="0" applyNumberFormat="1" applyFont="1" applyFill="1" applyBorder="1" applyAlignment="1" applyProtection="1">
      <alignment horizontal="center" vertical="center" wrapText="1"/>
      <protection/>
    </xf>
    <xf numFmtId="167" fontId="9" fillId="0" borderId="15" xfId="33" applyFont="1" applyFill="1" applyBorder="1" applyAlignment="1" applyProtection="1">
      <alignment horizontal="center" vertical="center"/>
      <protection/>
    </xf>
    <xf numFmtId="0" fontId="3" fillId="34" borderId="61" xfId="0" applyFont="1" applyFill="1" applyBorder="1" applyAlignment="1" applyProtection="1">
      <alignment horizontal="center" vertical="center" wrapText="1"/>
      <protection/>
    </xf>
    <xf numFmtId="0" fontId="6" fillId="35" borderId="55" xfId="0" applyFont="1" applyFill="1" applyBorder="1" applyAlignment="1" applyProtection="1">
      <alignment horizontal="center" vertical="center"/>
      <protection/>
    </xf>
    <xf numFmtId="0" fontId="6" fillId="35" borderId="55" xfId="0" applyFont="1" applyFill="1" applyBorder="1" applyAlignment="1" applyProtection="1">
      <alignment horizontal="center" vertical="center" wrapText="1"/>
      <protection/>
    </xf>
    <xf numFmtId="0" fontId="6" fillId="35" borderId="62" xfId="0" applyFont="1" applyFill="1" applyBorder="1" applyAlignment="1" applyProtection="1">
      <alignment horizontal="center" vertical="center" wrapText="1"/>
      <protection/>
    </xf>
    <xf numFmtId="0" fontId="6" fillId="33" borderId="73" xfId="0" applyFont="1" applyFill="1" applyBorder="1" applyAlignment="1" applyProtection="1">
      <alignment horizontal="center" vertical="center" wrapText="1"/>
      <protection/>
    </xf>
    <xf numFmtId="0" fontId="17" fillId="35" borderId="74" xfId="0" applyFont="1" applyFill="1" applyBorder="1" applyAlignment="1" applyProtection="1">
      <alignment horizontal="center" vertical="center"/>
      <protection/>
    </xf>
    <xf numFmtId="0" fontId="9" fillId="0" borderId="74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1" fillId="0" borderId="75" xfId="0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center" vertical="top" wrapText="1"/>
      <protection/>
    </xf>
    <xf numFmtId="0" fontId="3" fillId="33" borderId="71" xfId="0" applyFont="1" applyFill="1" applyBorder="1" applyAlignment="1" applyProtection="1">
      <alignment horizontal="center" vertical="center"/>
      <protection/>
    </xf>
    <xf numFmtId="167" fontId="5" fillId="33" borderId="36" xfId="33" applyFont="1" applyFill="1" applyBorder="1" applyAlignment="1" applyProtection="1">
      <alignment horizontal="center" vertical="center"/>
      <protection/>
    </xf>
    <xf numFmtId="49" fontId="6" fillId="34" borderId="76" xfId="0" applyNumberFormat="1" applyFont="1" applyFill="1" applyBorder="1" applyAlignment="1" applyProtection="1">
      <alignment horizontal="center" vertical="center" wrapText="1"/>
      <protection/>
    </xf>
    <xf numFmtId="167" fontId="7" fillId="0" borderId="71" xfId="33" applyFont="1" applyFill="1" applyBorder="1" applyAlignment="1" applyProtection="1">
      <alignment horizontal="center" vertical="center"/>
      <protection/>
    </xf>
    <xf numFmtId="0" fontId="20" fillId="36" borderId="77" xfId="0" applyFont="1" applyFill="1" applyBorder="1" applyAlignment="1" applyProtection="1">
      <alignment horizontal="center" vertical="center"/>
      <protection/>
    </xf>
    <xf numFmtId="0" fontId="11" fillId="34" borderId="38" xfId="0" applyFont="1" applyFill="1" applyBorder="1" applyAlignment="1" applyProtection="1">
      <alignment horizontal="center" vertical="center"/>
      <protection/>
    </xf>
    <xf numFmtId="0" fontId="11" fillId="34" borderId="41" xfId="0" applyFont="1" applyFill="1" applyBorder="1" applyAlignment="1" applyProtection="1">
      <alignment horizontal="center" vertical="center"/>
      <protection/>
    </xf>
    <xf numFmtId="0" fontId="11" fillId="34" borderId="78" xfId="0" applyFont="1" applyFill="1" applyBorder="1" applyAlignment="1" applyProtection="1">
      <alignment horizontal="center" vertical="center"/>
      <protection/>
    </xf>
    <xf numFmtId="0" fontId="1" fillId="33" borderId="79" xfId="46" applyFont="1" applyFill="1" applyBorder="1" applyAlignment="1" applyProtection="1">
      <alignment vertical="center"/>
      <protection/>
    </xf>
    <xf numFmtId="0" fontId="11" fillId="0" borderId="22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left" vertical="center"/>
      <protection locked="0"/>
    </xf>
    <xf numFmtId="0" fontId="1" fillId="33" borderId="80" xfId="46" applyFont="1" applyFill="1" applyBorder="1" applyAlignment="1" applyProtection="1">
      <alignment horizontal="left" vertical="center"/>
      <protection/>
    </xf>
    <xf numFmtId="0" fontId="11" fillId="0" borderId="13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left" vertical="center"/>
      <protection locked="0"/>
    </xf>
    <xf numFmtId="0" fontId="1" fillId="33" borderId="80" xfId="46" applyFont="1" applyFill="1" applyBorder="1" applyAlignment="1" applyProtection="1">
      <alignment vertical="center"/>
      <protection/>
    </xf>
    <xf numFmtId="0" fontId="1" fillId="33" borderId="81" xfId="46" applyFont="1" applyFill="1" applyBorder="1" applyAlignment="1" applyProtection="1">
      <alignment vertical="center"/>
      <protection/>
    </xf>
    <xf numFmtId="0" fontId="11" fillId="0" borderId="62" xfId="0" applyFont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left" vertical="center"/>
      <protection locked="0"/>
    </xf>
    <xf numFmtId="0" fontId="20" fillId="36" borderId="63" xfId="0" applyFont="1" applyFill="1" applyBorder="1" applyAlignment="1" applyProtection="1">
      <alignment horizontal="center" vertical="center"/>
      <protection/>
    </xf>
    <xf numFmtId="0" fontId="11" fillId="35" borderId="82" xfId="0" applyFont="1" applyFill="1" applyBorder="1" applyAlignment="1" applyProtection="1">
      <alignment horizontal="center" vertical="center"/>
      <protection/>
    </xf>
    <xf numFmtId="0" fontId="11" fillId="35" borderId="83" xfId="0" applyFont="1" applyFill="1" applyBorder="1" applyAlignment="1" applyProtection="1">
      <alignment horizontal="center" vertical="center"/>
      <protection/>
    </xf>
    <xf numFmtId="0" fontId="11" fillId="35" borderId="84" xfId="0" applyFont="1" applyFill="1" applyBorder="1" applyAlignment="1" applyProtection="1">
      <alignment horizontal="center" vertical="center"/>
      <protection/>
    </xf>
    <xf numFmtId="0" fontId="11" fillId="0" borderId="18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left" vertical="center"/>
      <protection locked="0"/>
    </xf>
    <xf numFmtId="0" fontId="11" fillId="33" borderId="25" xfId="0" applyFont="1" applyFill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11" fillId="35" borderId="85" xfId="0" applyFont="1" applyFill="1" applyBorder="1" applyAlignment="1" applyProtection="1">
      <alignment horizontal="center" vertical="center"/>
      <protection/>
    </xf>
    <xf numFmtId="0" fontId="11" fillId="35" borderId="86" xfId="0" applyFont="1" applyFill="1" applyBorder="1" applyAlignment="1" applyProtection="1">
      <alignment horizontal="center" vertical="center"/>
      <protection/>
    </xf>
    <xf numFmtId="0" fontId="11" fillId="35" borderId="87" xfId="0" applyFont="1" applyFill="1" applyBorder="1" applyAlignment="1" applyProtection="1">
      <alignment horizontal="center" vertical="center"/>
      <protection/>
    </xf>
    <xf numFmtId="0" fontId="1" fillId="33" borderId="42" xfId="46" applyFont="1" applyFill="1" applyBorder="1" applyAlignment="1" applyProtection="1">
      <alignment vertical="center"/>
      <protection/>
    </xf>
    <xf numFmtId="0" fontId="11" fillId="0" borderId="44" xfId="0" applyFont="1" applyBorder="1" applyAlignment="1" applyProtection="1">
      <alignment horizontal="center" vertical="center"/>
      <protection locked="0"/>
    </xf>
    <xf numFmtId="0" fontId="1" fillId="0" borderId="88" xfId="0" applyFont="1" applyBorder="1" applyAlignment="1" applyProtection="1">
      <alignment horizontal="left" vertical="center"/>
      <protection locked="0"/>
    </xf>
    <xf numFmtId="0" fontId="1" fillId="33" borderId="45" xfId="46" applyFont="1" applyFill="1" applyBorder="1" applyAlignment="1" applyProtection="1">
      <alignment vertical="center"/>
      <protection/>
    </xf>
    <xf numFmtId="0" fontId="11" fillId="0" borderId="47" xfId="0" applyFont="1" applyBorder="1" applyAlignment="1" applyProtection="1">
      <alignment horizontal="center" vertical="center"/>
      <protection locked="0"/>
    </xf>
    <xf numFmtId="0" fontId="1" fillId="0" borderId="89" xfId="0" applyFont="1" applyBorder="1" applyAlignment="1" applyProtection="1">
      <alignment horizontal="left" vertical="center"/>
      <protection locked="0"/>
    </xf>
    <xf numFmtId="0" fontId="1" fillId="33" borderId="90" xfId="46" applyFont="1" applyFill="1" applyBorder="1" applyAlignment="1" applyProtection="1">
      <alignment vertical="center"/>
      <protection/>
    </xf>
    <xf numFmtId="0" fontId="1" fillId="33" borderId="48" xfId="46" applyFont="1" applyFill="1" applyBorder="1" applyAlignment="1" applyProtection="1">
      <alignment vertical="center"/>
      <protection/>
    </xf>
    <xf numFmtId="0" fontId="11" fillId="0" borderId="51" xfId="0" applyFont="1" applyBorder="1" applyAlignment="1" applyProtection="1">
      <alignment horizontal="center" vertical="center"/>
      <protection locked="0"/>
    </xf>
    <xf numFmtId="0" fontId="1" fillId="0" borderId="91" xfId="0" applyFont="1" applyBorder="1" applyAlignment="1" applyProtection="1">
      <alignment horizontal="left" vertical="center"/>
      <protection locked="0"/>
    </xf>
    <xf numFmtId="0" fontId="11" fillId="35" borderId="41" xfId="0" applyFont="1" applyFill="1" applyBorder="1" applyAlignment="1" applyProtection="1">
      <alignment horizontal="center" vertical="center"/>
      <protection/>
    </xf>
    <xf numFmtId="0" fontId="1" fillId="33" borderId="44" xfId="0" applyFont="1" applyFill="1" applyBorder="1" applyAlignment="1" applyProtection="1">
      <alignment horizontal="center" vertical="center"/>
      <protection locked="0"/>
    </xf>
    <xf numFmtId="0" fontId="1" fillId="33" borderId="92" xfId="0" applyFont="1" applyFill="1" applyBorder="1" applyAlignment="1" applyProtection="1">
      <alignment horizontal="center" vertical="center"/>
      <protection locked="0"/>
    </xf>
    <xf numFmtId="0" fontId="1" fillId="33" borderId="47" xfId="0" applyFont="1" applyFill="1" applyBorder="1" applyAlignment="1" applyProtection="1">
      <alignment horizontal="center" vertical="center"/>
      <protection locked="0"/>
    </xf>
    <xf numFmtId="0" fontId="1" fillId="33" borderId="93" xfId="0" applyFont="1" applyFill="1" applyBorder="1" applyAlignment="1" applyProtection="1">
      <alignment horizontal="center" vertical="center"/>
      <protection locked="0"/>
    </xf>
    <xf numFmtId="0" fontId="1" fillId="33" borderId="51" xfId="0" applyFont="1" applyFill="1" applyBorder="1" applyAlignment="1" applyProtection="1">
      <alignment horizontal="center" vertical="center"/>
      <protection locked="0"/>
    </xf>
    <xf numFmtId="0" fontId="1" fillId="33" borderId="94" xfId="0" applyFont="1" applyFill="1" applyBorder="1" applyAlignment="1" applyProtection="1">
      <alignment horizontal="center" vertical="center"/>
      <protection locked="0"/>
    </xf>
    <xf numFmtId="0" fontId="20" fillId="36" borderId="95" xfId="0" applyFont="1" applyFill="1" applyBorder="1" applyAlignment="1" applyProtection="1">
      <alignment horizontal="center" vertical="center"/>
      <protection/>
    </xf>
    <xf numFmtId="0" fontId="1" fillId="33" borderId="96" xfId="0" applyFont="1" applyFill="1" applyBorder="1" applyAlignment="1" applyProtection="1">
      <alignment horizontal="left" vertical="top"/>
      <protection locked="0"/>
    </xf>
    <xf numFmtId="0" fontId="1" fillId="33" borderId="95" xfId="0" applyFont="1" applyFill="1" applyBorder="1" applyAlignment="1" applyProtection="1">
      <alignment horizontal="left" vertical="top"/>
      <protection locked="0"/>
    </xf>
    <xf numFmtId="0" fontId="1" fillId="0" borderId="97" xfId="0" applyFont="1" applyBorder="1" applyAlignment="1" applyProtection="1">
      <alignment horizontal="center" vertical="top"/>
      <protection locked="0"/>
    </xf>
    <xf numFmtId="167" fontId="14" fillId="0" borderId="53" xfId="33" applyFont="1" applyFill="1" applyBorder="1" applyAlignment="1" applyProtection="1">
      <alignment horizontal="center" vertical="center"/>
      <protection/>
    </xf>
    <xf numFmtId="0" fontId="11" fillId="34" borderId="98" xfId="0" applyFont="1" applyFill="1" applyBorder="1" applyAlignment="1" applyProtection="1">
      <alignment horizontal="center" vertical="center"/>
      <protection/>
    </xf>
    <xf numFmtId="164" fontId="14" fillId="0" borderId="99" xfId="0" applyNumberFormat="1" applyFont="1" applyBorder="1" applyAlignment="1" applyProtection="1">
      <alignment horizontal="center" vertical="center"/>
      <protection/>
    </xf>
    <xf numFmtId="0" fontId="1" fillId="0" borderId="61" xfId="0" applyFont="1" applyBorder="1" applyAlignment="1" applyProtection="1">
      <alignment horizontal="center"/>
      <protection/>
    </xf>
    <xf numFmtId="0" fontId="16" fillId="0" borderId="97" xfId="36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9525</xdr:rowOff>
    </xdr:from>
    <xdr:to>
      <xdr:col>1</xdr:col>
      <xdr:colOff>466725</xdr:colOff>
      <xdr:row>4</xdr:row>
      <xdr:rowOff>0</xdr:rowOff>
    </xdr:to>
    <xdr:sp fLocksText="0">
      <xdr:nvSpPr>
        <xdr:cNvPr id="1" name="Text Box 39"/>
        <xdr:cNvSpPr txBox="1">
          <a:spLocks noChangeArrowheads="1"/>
        </xdr:cNvSpPr>
      </xdr:nvSpPr>
      <xdr:spPr>
        <a:xfrm>
          <a:off x="352425" y="619125"/>
          <a:ext cx="447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>
    <xdr:from>
      <xdr:col>1</xdr:col>
      <xdr:colOff>800100</xdr:colOff>
      <xdr:row>1</xdr:row>
      <xdr:rowOff>38100</xdr:rowOff>
    </xdr:from>
    <xdr:to>
      <xdr:col>1</xdr:col>
      <xdr:colOff>1390650</xdr:colOff>
      <xdr:row>1</xdr:row>
      <xdr:rowOff>419100</xdr:rowOff>
    </xdr:to>
    <xdr:pic>
      <xdr:nvPicPr>
        <xdr:cNvPr id="2" name="Obrázo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200025"/>
          <a:ext cx="5905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28575</xdr:rowOff>
    </xdr:from>
    <xdr:to>
      <xdr:col>1</xdr:col>
      <xdr:colOff>466725</xdr:colOff>
      <xdr:row>3</xdr:row>
      <xdr:rowOff>123825</xdr:rowOff>
    </xdr:to>
    <xdr:sp fLocksText="0">
      <xdr:nvSpPr>
        <xdr:cNvPr id="1" name="Text Box 39"/>
        <xdr:cNvSpPr txBox="1">
          <a:spLocks noChangeArrowheads="1"/>
        </xdr:cNvSpPr>
      </xdr:nvSpPr>
      <xdr:spPr>
        <a:xfrm>
          <a:off x="352425" y="638175"/>
          <a:ext cx="447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>
    <xdr:from>
      <xdr:col>1</xdr:col>
      <xdr:colOff>771525</xdr:colOff>
      <xdr:row>1</xdr:row>
      <xdr:rowOff>38100</xdr:rowOff>
    </xdr:from>
    <xdr:to>
      <xdr:col>1</xdr:col>
      <xdr:colOff>1362075</xdr:colOff>
      <xdr:row>1</xdr:row>
      <xdr:rowOff>409575</xdr:rowOff>
    </xdr:to>
    <xdr:pic>
      <xdr:nvPicPr>
        <xdr:cNvPr id="2" name="Obrázok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200025"/>
          <a:ext cx="59055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28575</xdr:rowOff>
    </xdr:from>
    <xdr:to>
      <xdr:col>1</xdr:col>
      <xdr:colOff>485775</xdr:colOff>
      <xdr:row>3</xdr:row>
      <xdr:rowOff>123825</xdr:rowOff>
    </xdr:to>
    <xdr:sp fLocksText="0">
      <xdr:nvSpPr>
        <xdr:cNvPr id="1" name="Text Box 39"/>
        <xdr:cNvSpPr txBox="1">
          <a:spLocks noChangeArrowheads="1"/>
        </xdr:cNvSpPr>
      </xdr:nvSpPr>
      <xdr:spPr>
        <a:xfrm>
          <a:off x="371475" y="638175"/>
          <a:ext cx="457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>
    <xdr:from>
      <xdr:col>1</xdr:col>
      <xdr:colOff>752475</xdr:colOff>
      <xdr:row>0</xdr:row>
      <xdr:rowOff>95250</xdr:rowOff>
    </xdr:from>
    <xdr:to>
      <xdr:col>1</xdr:col>
      <xdr:colOff>1409700</xdr:colOff>
      <xdr:row>2</xdr:row>
      <xdr:rowOff>114300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95250"/>
          <a:ext cx="65722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korny62vladimir@gmail.com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zoomScalePageLayoutView="0" workbookViewId="0" topLeftCell="A10">
      <selection activeCell="E20" sqref="E20:G29"/>
    </sheetView>
  </sheetViews>
  <sheetFormatPr defaultColWidth="4.57421875" defaultRowHeight="12.75"/>
  <cols>
    <col min="1" max="1" width="5.00390625" style="1" customWidth="1"/>
    <col min="2" max="2" width="31.8515625" style="1" customWidth="1"/>
    <col min="3" max="7" width="5.00390625" style="1" customWidth="1"/>
    <col min="8" max="22" width="3.00390625" style="1" customWidth="1"/>
    <col min="23" max="23" width="2.8515625" style="1" customWidth="1"/>
    <col min="24" max="24" width="5.421875" style="2" customWidth="1"/>
    <col min="25" max="25" width="5.7109375" style="1" customWidth="1"/>
    <col min="26" max="26" width="4.7109375" style="1" customWidth="1"/>
    <col min="27" max="27" width="6.421875" style="1" customWidth="1"/>
    <col min="28" max="30" width="4.57421875" style="1" customWidth="1"/>
    <col min="31" max="31" width="4.8515625" style="1" customWidth="1"/>
    <col min="32" max="32" width="5.421875" style="3" customWidth="1"/>
    <col min="33" max="37" width="4.57421875" style="3" customWidth="1"/>
    <col min="38" max="38" width="2.421875" style="4" customWidth="1"/>
    <col min="39" max="39" width="4.57421875" style="4" customWidth="1"/>
    <col min="40" max="40" width="5.140625" style="3" customWidth="1"/>
    <col min="41" max="41" width="4.57421875" style="3" customWidth="1"/>
    <col min="42" max="16384" width="4.57421875" style="1" customWidth="1"/>
  </cols>
  <sheetData>
    <row r="1" ht="12.75"/>
    <row r="2" spans="1:23" ht="35.25" customHeight="1">
      <c r="A2" s="5"/>
      <c r="B2" s="6"/>
      <c r="C2" s="78" t="s">
        <v>0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</row>
    <row r="3" spans="1:41" ht="15" customHeight="1">
      <c r="A3" s="5"/>
      <c r="B3" s="79" t="s">
        <v>1</v>
      </c>
      <c r="C3" s="79"/>
      <c r="D3" s="79"/>
      <c r="E3" s="79"/>
      <c r="F3" s="79"/>
      <c r="G3" s="79"/>
      <c r="H3" s="80" t="s">
        <v>2</v>
      </c>
      <c r="I3" s="80"/>
      <c r="J3" s="80"/>
      <c r="K3" s="80"/>
      <c r="L3" s="80"/>
      <c r="M3" s="80"/>
      <c r="N3" s="80"/>
      <c r="O3" s="80"/>
      <c r="P3" s="80"/>
      <c r="Q3" s="80"/>
      <c r="R3" s="80"/>
      <c r="S3" s="81" t="s">
        <v>3</v>
      </c>
      <c r="T3" s="81"/>
      <c r="U3" s="81"/>
      <c r="V3" s="81"/>
      <c r="W3" s="81"/>
      <c r="AM3" s="7" t="s">
        <v>4</v>
      </c>
      <c r="AN3" s="3" t="s">
        <v>5</v>
      </c>
      <c r="AO3" s="3" t="s">
        <v>6</v>
      </c>
    </row>
    <row r="4" spans="1:41" ht="10.5" customHeight="1">
      <c r="A4" s="5"/>
      <c r="B4" s="79"/>
      <c r="C4" s="79"/>
      <c r="D4" s="79"/>
      <c r="E4" s="79"/>
      <c r="F4" s="79"/>
      <c r="G4" s="79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1"/>
      <c r="T4" s="81"/>
      <c r="U4" s="81"/>
      <c r="V4" s="81"/>
      <c r="W4" s="81"/>
      <c r="AL4" s="7"/>
      <c r="AM4" s="7" t="s">
        <v>7</v>
      </c>
      <c r="AN4" s="3" t="s">
        <v>8</v>
      </c>
      <c r="AO4" s="3" t="s">
        <v>9</v>
      </c>
    </row>
    <row r="5" spans="1:41" ht="17.25" customHeight="1">
      <c r="A5" s="5"/>
      <c r="B5" s="82" t="s">
        <v>10</v>
      </c>
      <c r="C5" s="82"/>
      <c r="D5" s="82"/>
      <c r="E5" s="82"/>
      <c r="F5" s="82"/>
      <c r="G5" s="83" t="s">
        <v>11</v>
      </c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AL5" s="7" t="s">
        <v>12</v>
      </c>
      <c r="AM5" s="7" t="s">
        <v>13</v>
      </c>
      <c r="AN5" s="3" t="s">
        <v>14</v>
      </c>
      <c r="AO5" s="3" t="s">
        <v>15</v>
      </c>
    </row>
    <row r="6" spans="1:40" ht="25.5" customHeight="1">
      <c r="A6" s="5"/>
      <c r="B6" s="84" t="s">
        <v>16</v>
      </c>
      <c r="C6" s="84"/>
      <c r="D6" s="84"/>
      <c r="E6" s="84"/>
      <c r="F6" s="84"/>
      <c r="G6" s="85" t="s">
        <v>17</v>
      </c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AA6" s="8"/>
      <c r="AL6" s="7" t="s">
        <v>18</v>
      </c>
      <c r="AM6" s="7" t="s">
        <v>19</v>
      </c>
      <c r="AN6" s="3" t="s">
        <v>20</v>
      </c>
    </row>
    <row r="7" spans="1:39" ht="12" customHeight="1">
      <c r="A7" s="5"/>
      <c r="B7" s="86" t="s">
        <v>21</v>
      </c>
      <c r="C7" s="86"/>
      <c r="D7" s="86"/>
      <c r="E7" s="86"/>
      <c r="F7" s="87" t="s">
        <v>22</v>
      </c>
      <c r="G7" s="87"/>
      <c r="H7" s="87"/>
      <c r="I7" s="87"/>
      <c r="J7" s="87"/>
      <c r="K7" s="87"/>
      <c r="L7" s="87"/>
      <c r="M7" s="87"/>
      <c r="N7" s="87"/>
      <c r="O7" s="87"/>
      <c r="P7" s="88" t="s">
        <v>23</v>
      </c>
      <c r="Q7" s="88"/>
      <c r="R7" s="88"/>
      <c r="S7" s="88"/>
      <c r="T7" s="88"/>
      <c r="U7" s="88"/>
      <c r="V7" s="88"/>
      <c r="W7" s="88"/>
      <c r="Z7" s="9"/>
      <c r="AL7" s="7" t="s">
        <v>24</v>
      </c>
      <c r="AM7" s="7" t="s">
        <v>25</v>
      </c>
    </row>
    <row r="8" spans="1:39" ht="24" customHeight="1">
      <c r="A8" s="5"/>
      <c r="B8" s="89" t="s">
        <v>26</v>
      </c>
      <c r="C8" s="89"/>
      <c r="D8" s="89"/>
      <c r="E8" s="89"/>
      <c r="F8" s="90">
        <v>44681</v>
      </c>
      <c r="G8" s="90"/>
      <c r="H8" s="90"/>
      <c r="I8" s="90"/>
      <c r="J8" s="90"/>
      <c r="K8" s="90"/>
      <c r="L8" s="90"/>
      <c r="M8" s="90"/>
      <c r="N8" s="90"/>
      <c r="O8" s="90"/>
      <c r="P8" s="91" t="s">
        <v>27</v>
      </c>
      <c r="Q8" s="91"/>
      <c r="R8" s="91"/>
      <c r="S8" s="91"/>
      <c r="T8" s="91"/>
      <c r="U8" s="91"/>
      <c r="V8" s="91"/>
      <c r="W8" s="91"/>
      <c r="AL8" s="7" t="s">
        <v>28</v>
      </c>
      <c r="AM8" s="7" t="s">
        <v>29</v>
      </c>
    </row>
    <row r="9" spans="1:39" ht="15" customHeight="1">
      <c r="A9" s="5"/>
      <c r="B9" s="92" t="s">
        <v>30</v>
      </c>
      <c r="C9" s="93" t="s">
        <v>31</v>
      </c>
      <c r="D9" s="93"/>
      <c r="E9" s="93"/>
      <c r="F9" s="93"/>
      <c r="G9" s="94" t="s">
        <v>32</v>
      </c>
      <c r="H9" s="94"/>
      <c r="I9" s="94"/>
      <c r="J9" s="94"/>
      <c r="K9" s="94"/>
      <c r="L9" s="95" t="s">
        <v>33</v>
      </c>
      <c r="M9" s="95"/>
      <c r="N9" s="95" t="s">
        <v>34</v>
      </c>
      <c r="O9" s="95"/>
      <c r="P9" s="95" t="s">
        <v>35</v>
      </c>
      <c r="Q9" s="95"/>
      <c r="R9" s="95" t="s">
        <v>36</v>
      </c>
      <c r="S9" s="95"/>
      <c r="T9" s="96" t="s">
        <v>37</v>
      </c>
      <c r="U9" s="96"/>
      <c r="V9" s="96"/>
      <c r="W9" s="96"/>
      <c r="AL9" s="7" t="s">
        <v>38</v>
      </c>
      <c r="AM9" s="7" t="s">
        <v>39</v>
      </c>
    </row>
    <row r="10" spans="1:39" ht="13.5" customHeight="1">
      <c r="A10" s="5"/>
      <c r="B10" s="92"/>
      <c r="C10" s="93"/>
      <c r="D10" s="93"/>
      <c r="E10" s="93"/>
      <c r="F10" s="93"/>
      <c r="G10" s="10" t="s">
        <v>40</v>
      </c>
      <c r="H10" s="97" t="s">
        <v>41</v>
      </c>
      <c r="I10" s="97"/>
      <c r="J10" s="97" t="s">
        <v>42</v>
      </c>
      <c r="K10" s="97"/>
      <c r="L10" s="95"/>
      <c r="M10" s="95"/>
      <c r="N10" s="95"/>
      <c r="O10" s="95"/>
      <c r="P10" s="95"/>
      <c r="Q10" s="95"/>
      <c r="R10" s="95"/>
      <c r="S10" s="95"/>
      <c r="T10" s="96"/>
      <c r="U10" s="96"/>
      <c r="V10" s="96"/>
      <c r="W10" s="96"/>
      <c r="AL10" s="7" t="s">
        <v>43</v>
      </c>
      <c r="AM10" s="7" t="s">
        <v>44</v>
      </c>
    </row>
    <row r="11" spans="1:39" ht="12.75" customHeight="1">
      <c r="A11" s="5"/>
      <c r="B11" s="98" t="s">
        <v>45</v>
      </c>
      <c r="C11" s="99" t="s">
        <v>46</v>
      </c>
      <c r="D11" s="99"/>
      <c r="E11" s="99"/>
      <c r="F11" s="99"/>
      <c r="G11" s="100" t="s">
        <v>47</v>
      </c>
      <c r="H11" s="101">
        <v>31</v>
      </c>
      <c r="I11" s="101"/>
      <c r="J11" s="102">
        <v>15</v>
      </c>
      <c r="K11" s="102"/>
      <c r="L11" s="103" t="s">
        <v>48</v>
      </c>
      <c r="M11" s="103"/>
      <c r="N11" s="104">
        <v>0</v>
      </c>
      <c r="O11" s="104"/>
      <c r="P11" s="105">
        <v>4</v>
      </c>
      <c r="Q11" s="105"/>
      <c r="R11" s="106">
        <v>0</v>
      </c>
      <c r="S11" s="106"/>
      <c r="T11" s="11" t="s">
        <v>34</v>
      </c>
      <c r="U11" s="107" t="s">
        <v>49</v>
      </c>
      <c r="V11" s="107"/>
      <c r="W11" s="12" t="s">
        <v>50</v>
      </c>
      <c r="AL11" s="7" t="s">
        <v>51</v>
      </c>
      <c r="AM11" s="7" t="s">
        <v>52</v>
      </c>
    </row>
    <row r="12" spans="1:39" ht="15.75" customHeight="1">
      <c r="A12" s="5"/>
      <c r="B12" s="98"/>
      <c r="C12" s="99"/>
      <c r="D12" s="99"/>
      <c r="E12" s="99"/>
      <c r="F12" s="99"/>
      <c r="G12" s="100"/>
      <c r="H12" s="101"/>
      <c r="I12" s="101"/>
      <c r="J12" s="102"/>
      <c r="K12" s="102"/>
      <c r="L12" s="103"/>
      <c r="M12" s="103"/>
      <c r="N12" s="104"/>
      <c r="O12" s="104"/>
      <c r="P12" s="105"/>
      <c r="Q12" s="105"/>
      <c r="R12" s="106"/>
      <c r="S12" s="106"/>
      <c r="T12" s="13"/>
      <c r="U12" s="108"/>
      <c r="V12" s="108"/>
      <c r="W12" s="14"/>
      <c r="AA12" s="9"/>
      <c r="AF12" s="1"/>
      <c r="AG12" s="1"/>
      <c r="AH12" s="1"/>
      <c r="AI12" s="1"/>
      <c r="AL12" s="7" t="s">
        <v>53</v>
      </c>
      <c r="AM12" s="7" t="s">
        <v>54</v>
      </c>
    </row>
    <row r="13" spans="1:39" ht="12.75" customHeight="1">
      <c r="A13" s="5"/>
      <c r="B13" s="109" t="s">
        <v>55</v>
      </c>
      <c r="C13" s="110" t="s">
        <v>46</v>
      </c>
      <c r="D13" s="110"/>
      <c r="E13" s="110"/>
      <c r="F13" s="110"/>
      <c r="G13" s="111" t="s">
        <v>56</v>
      </c>
      <c r="H13" s="112">
        <v>23</v>
      </c>
      <c r="I13" s="112"/>
      <c r="J13" s="113">
        <v>11</v>
      </c>
      <c r="K13" s="113"/>
      <c r="L13" s="114" t="s">
        <v>57</v>
      </c>
      <c r="M13" s="114"/>
      <c r="N13" s="115">
        <v>1</v>
      </c>
      <c r="O13" s="115"/>
      <c r="P13" s="116">
        <v>2</v>
      </c>
      <c r="Q13" s="116"/>
      <c r="R13" s="117">
        <v>1</v>
      </c>
      <c r="S13" s="117"/>
      <c r="T13" s="11" t="s">
        <v>34</v>
      </c>
      <c r="U13" s="107" t="s">
        <v>49</v>
      </c>
      <c r="V13" s="107"/>
      <c r="W13" s="12" t="s">
        <v>50</v>
      </c>
      <c r="AF13" s="1"/>
      <c r="AG13" s="1"/>
      <c r="AH13" s="1"/>
      <c r="AI13" s="1"/>
      <c r="AL13" s="7" t="s">
        <v>19</v>
      </c>
      <c r="AM13" s="7" t="s">
        <v>58</v>
      </c>
    </row>
    <row r="14" spans="1:39" ht="15" customHeight="1">
      <c r="A14" s="5"/>
      <c r="B14" s="109"/>
      <c r="C14" s="110"/>
      <c r="D14" s="110"/>
      <c r="E14" s="110"/>
      <c r="F14" s="110"/>
      <c r="G14" s="111"/>
      <c r="H14" s="112"/>
      <c r="I14" s="112"/>
      <c r="J14" s="113"/>
      <c r="K14" s="113"/>
      <c r="L14" s="114"/>
      <c r="M14" s="114"/>
      <c r="N14" s="115"/>
      <c r="O14" s="115"/>
      <c r="P14" s="116"/>
      <c r="Q14" s="116"/>
      <c r="R14" s="117"/>
      <c r="S14" s="117"/>
      <c r="T14" s="15"/>
      <c r="U14" s="118"/>
      <c r="V14" s="118"/>
      <c r="W14" s="16"/>
      <c r="Y14" s="3"/>
      <c r="Z14" s="3"/>
      <c r="AA14" s="17" t="s">
        <v>59</v>
      </c>
      <c r="AB14" s="17" t="s">
        <v>60</v>
      </c>
      <c r="AC14" s="17" t="s">
        <v>61</v>
      </c>
      <c r="AD14" s="17" t="s">
        <v>62</v>
      </c>
      <c r="AE14" s="17" t="s">
        <v>63</v>
      </c>
      <c r="AL14" s="7" t="s">
        <v>64</v>
      </c>
      <c r="AM14" s="7" t="s">
        <v>65</v>
      </c>
    </row>
    <row r="15" spans="1:39" ht="27" customHeight="1">
      <c r="A15" s="5"/>
      <c r="B15" s="119" t="s">
        <v>66</v>
      </c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Y15" s="3"/>
      <c r="Z15" s="3"/>
      <c r="AA15" s="3">
        <f aca="true" t="shared" si="0" ref="AA15:AA24">IF(C20=0,0,20)</f>
        <v>0</v>
      </c>
      <c r="AB15" s="3">
        <f aca="true" t="shared" si="1" ref="AB15:AB24">IF(D20=0,0,40)</f>
        <v>0</v>
      </c>
      <c r="AC15" s="3">
        <f aca="true" t="shared" si="2" ref="AC15:AC24">IF(E20=0,0,60)</f>
        <v>0</v>
      </c>
      <c r="AD15" s="3">
        <f aca="true" t="shared" si="3" ref="AD15:AD24">IF(F20=0,0,80)</f>
        <v>80</v>
      </c>
      <c r="AE15" s="3">
        <f aca="true" t="shared" si="4" ref="AE15:AE24">IF(G20=0,0,100)</f>
        <v>100</v>
      </c>
      <c r="AL15" s="7" t="s">
        <v>30</v>
      </c>
      <c r="AM15" s="7" t="s">
        <v>67</v>
      </c>
    </row>
    <row r="16" spans="1:39" ht="27.75" customHeight="1">
      <c r="A16" s="5"/>
      <c r="B16" s="18" t="s">
        <v>68</v>
      </c>
      <c r="C16" s="95" t="s">
        <v>69</v>
      </c>
      <c r="D16" s="95"/>
      <c r="E16" s="95"/>
      <c r="F16" s="19" t="s">
        <v>70</v>
      </c>
      <c r="G16" s="120" t="s">
        <v>71</v>
      </c>
      <c r="H16" s="120"/>
      <c r="I16" s="120"/>
      <c r="J16" s="121" t="s">
        <v>72</v>
      </c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Y16" s="3"/>
      <c r="Z16" s="3"/>
      <c r="AA16" s="3">
        <f t="shared" si="0"/>
        <v>0</v>
      </c>
      <c r="AB16" s="3">
        <f t="shared" si="1"/>
        <v>0</v>
      </c>
      <c r="AC16" s="3">
        <f t="shared" si="2"/>
        <v>60</v>
      </c>
      <c r="AD16" s="3">
        <f t="shared" si="3"/>
        <v>80</v>
      </c>
      <c r="AE16" s="3">
        <f t="shared" si="4"/>
        <v>0</v>
      </c>
      <c r="AL16" s="7" t="s">
        <v>73</v>
      </c>
      <c r="AM16" s="7" t="s">
        <v>74</v>
      </c>
    </row>
    <row r="17" spans="1:39" ht="35.25" customHeight="1">
      <c r="A17" s="5"/>
      <c r="B17" s="20" t="s">
        <v>75</v>
      </c>
      <c r="C17" s="122" t="s">
        <v>8</v>
      </c>
      <c r="D17" s="122"/>
      <c r="E17" s="122"/>
      <c r="F17" s="122"/>
      <c r="G17" s="122"/>
      <c r="H17" s="123" t="s">
        <v>76</v>
      </c>
      <c r="I17" s="123"/>
      <c r="J17" s="123"/>
      <c r="K17" s="123"/>
      <c r="L17" s="123"/>
      <c r="M17" s="123"/>
      <c r="N17" s="123"/>
      <c r="O17" s="123"/>
      <c r="P17" s="123"/>
      <c r="Q17" s="124" t="s">
        <v>9</v>
      </c>
      <c r="R17" s="124"/>
      <c r="S17" s="124"/>
      <c r="T17" s="124"/>
      <c r="U17" s="124"/>
      <c r="V17" s="124"/>
      <c r="W17" s="124"/>
      <c r="Y17" s="3"/>
      <c r="Z17" s="3"/>
      <c r="AA17" s="3">
        <f t="shared" si="0"/>
        <v>0</v>
      </c>
      <c r="AB17" s="3">
        <f t="shared" si="1"/>
        <v>0</v>
      </c>
      <c r="AC17" s="3">
        <f t="shared" si="2"/>
        <v>0</v>
      </c>
      <c r="AD17" s="3">
        <f t="shared" si="3"/>
        <v>80</v>
      </c>
      <c r="AE17" s="3">
        <f t="shared" si="4"/>
        <v>100</v>
      </c>
      <c r="AL17" s="7" t="s">
        <v>77</v>
      </c>
      <c r="AM17" s="7" t="s">
        <v>78</v>
      </c>
    </row>
    <row r="18" spans="1:39" ht="15.75" customHeight="1">
      <c r="A18" s="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Y18" s="3"/>
      <c r="Z18" s="3"/>
      <c r="AA18" s="3">
        <f t="shared" si="0"/>
        <v>0</v>
      </c>
      <c r="AB18" s="3">
        <f t="shared" si="1"/>
        <v>0</v>
      </c>
      <c r="AC18" s="3">
        <f t="shared" si="2"/>
        <v>0</v>
      </c>
      <c r="AD18" s="3">
        <f t="shared" si="3"/>
        <v>80</v>
      </c>
      <c r="AE18" s="3">
        <f t="shared" si="4"/>
        <v>0</v>
      </c>
      <c r="AL18" s="7" t="s">
        <v>79</v>
      </c>
      <c r="AM18" s="7" t="s">
        <v>80</v>
      </c>
    </row>
    <row r="19" spans="1:39" ht="30" customHeight="1">
      <c r="A19" s="5"/>
      <c r="B19" s="21" t="s">
        <v>81</v>
      </c>
      <c r="C19" s="22" t="s">
        <v>59</v>
      </c>
      <c r="D19" s="23" t="s">
        <v>60</v>
      </c>
      <c r="E19" s="23" t="s">
        <v>61</v>
      </c>
      <c r="F19" s="23" t="s">
        <v>62</v>
      </c>
      <c r="G19" s="24" t="s">
        <v>63</v>
      </c>
      <c r="H19" s="126" t="s">
        <v>82</v>
      </c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Y19" s="3"/>
      <c r="Z19" s="3"/>
      <c r="AA19" s="3">
        <f t="shared" si="0"/>
        <v>0</v>
      </c>
      <c r="AB19" s="3">
        <f t="shared" si="1"/>
        <v>0</v>
      </c>
      <c r="AC19" s="3">
        <f t="shared" si="2"/>
        <v>0</v>
      </c>
      <c r="AD19" s="3">
        <f t="shared" si="3"/>
        <v>0</v>
      </c>
      <c r="AE19" s="3">
        <f t="shared" si="4"/>
        <v>100</v>
      </c>
      <c r="AL19" s="7" t="s">
        <v>83</v>
      </c>
      <c r="AM19" s="7" t="s">
        <v>84</v>
      </c>
    </row>
    <row r="20" spans="1:39" ht="24" customHeight="1">
      <c r="A20" s="5"/>
      <c r="B20" s="25" t="s">
        <v>85</v>
      </c>
      <c r="C20" s="26"/>
      <c r="D20" s="27"/>
      <c r="E20" s="27"/>
      <c r="F20" s="27" t="s">
        <v>86</v>
      </c>
      <c r="G20" s="28" t="s">
        <v>70</v>
      </c>
      <c r="H20" s="127"/>
      <c r="I20" s="127"/>
      <c r="J20" s="127"/>
      <c r="K20" s="127"/>
      <c r="L20" s="127"/>
      <c r="M20" s="128" t="s">
        <v>87</v>
      </c>
      <c r="N20" s="128"/>
      <c r="O20" s="128"/>
      <c r="P20" s="128"/>
      <c r="Q20" s="128"/>
      <c r="R20" s="128"/>
      <c r="S20" s="129"/>
      <c r="T20" s="129"/>
      <c r="U20" s="129"/>
      <c r="V20" s="129"/>
      <c r="W20" s="129"/>
      <c r="Y20" s="3"/>
      <c r="Z20" s="3"/>
      <c r="AA20" s="3">
        <f t="shared" si="0"/>
        <v>0</v>
      </c>
      <c r="AB20" s="3">
        <f t="shared" si="1"/>
        <v>0</v>
      </c>
      <c r="AC20" s="3">
        <f t="shared" si="2"/>
        <v>0</v>
      </c>
      <c r="AD20" s="3">
        <f t="shared" si="3"/>
        <v>80</v>
      </c>
      <c r="AE20" s="3">
        <f t="shared" si="4"/>
        <v>0</v>
      </c>
      <c r="AM20" s="7" t="s">
        <v>88</v>
      </c>
    </row>
    <row r="21" spans="1:39" ht="24" customHeight="1">
      <c r="A21" s="5"/>
      <c r="B21" s="25" t="s">
        <v>89</v>
      </c>
      <c r="C21" s="26"/>
      <c r="D21" s="27"/>
      <c r="E21" s="27" t="s">
        <v>86</v>
      </c>
      <c r="F21" s="27" t="s">
        <v>70</v>
      </c>
      <c r="G21" s="28"/>
      <c r="H21" s="130" t="s">
        <v>90</v>
      </c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Y21" s="3"/>
      <c r="Z21" s="3"/>
      <c r="AA21" s="3">
        <f t="shared" si="0"/>
        <v>0</v>
      </c>
      <c r="AB21" s="3">
        <f t="shared" si="1"/>
        <v>0</v>
      </c>
      <c r="AC21" s="3">
        <f t="shared" si="2"/>
        <v>0</v>
      </c>
      <c r="AD21" s="3">
        <f t="shared" si="3"/>
        <v>80</v>
      </c>
      <c r="AE21" s="3">
        <f t="shared" si="4"/>
        <v>100</v>
      </c>
      <c r="AF21" s="3">
        <f>IF(C17=AA28,40,0)</f>
        <v>0</v>
      </c>
      <c r="AM21" s="7" t="s">
        <v>91</v>
      </c>
    </row>
    <row r="22" spans="1:39" ht="24" customHeight="1">
      <c r="A22" s="5"/>
      <c r="B22" s="25" t="s">
        <v>92</v>
      </c>
      <c r="C22" s="26"/>
      <c r="D22" s="27"/>
      <c r="E22" s="27"/>
      <c r="F22" s="27" t="s">
        <v>86</v>
      </c>
      <c r="G22" s="28" t="s">
        <v>70</v>
      </c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Y22" s="3"/>
      <c r="Z22" s="3"/>
      <c r="AA22" s="3">
        <f t="shared" si="0"/>
        <v>0</v>
      </c>
      <c r="AB22" s="3">
        <f t="shared" si="1"/>
        <v>0</v>
      </c>
      <c r="AC22" s="3">
        <f t="shared" si="2"/>
        <v>0</v>
      </c>
      <c r="AD22" s="3">
        <f t="shared" si="3"/>
        <v>80</v>
      </c>
      <c r="AE22" s="3">
        <f t="shared" si="4"/>
        <v>100</v>
      </c>
      <c r="AF22" s="3">
        <f>IF(C17=AA29,60,0)</f>
        <v>60</v>
      </c>
      <c r="AG22" s="3">
        <f>IF(Q17=AE28,100,0)</f>
        <v>0</v>
      </c>
      <c r="AM22" s="7" t="s">
        <v>93</v>
      </c>
    </row>
    <row r="23" spans="1:39" ht="24" customHeight="1">
      <c r="A23" s="5"/>
      <c r="B23" s="25" t="s">
        <v>94</v>
      </c>
      <c r="C23" s="26"/>
      <c r="D23" s="27"/>
      <c r="E23" s="27"/>
      <c r="F23" s="27" t="s">
        <v>86</v>
      </c>
      <c r="G23" s="28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Y23" s="3"/>
      <c r="Z23" s="3"/>
      <c r="AA23" s="3">
        <f t="shared" si="0"/>
        <v>0</v>
      </c>
      <c r="AB23" s="3">
        <f t="shared" si="1"/>
        <v>0</v>
      </c>
      <c r="AC23" s="3">
        <f t="shared" si="2"/>
        <v>0</v>
      </c>
      <c r="AD23" s="3">
        <f t="shared" si="3"/>
        <v>80</v>
      </c>
      <c r="AE23" s="3">
        <f t="shared" si="4"/>
        <v>0</v>
      </c>
      <c r="AF23" s="3">
        <f>IF(C17=AC28,80,0)</f>
        <v>0</v>
      </c>
      <c r="AG23" s="3">
        <f>IF(Q17=AE29,50,0)</f>
        <v>50</v>
      </c>
      <c r="AM23" s="7" t="s">
        <v>95</v>
      </c>
    </row>
    <row r="24" spans="1:39" ht="24" customHeight="1">
      <c r="A24" s="5"/>
      <c r="B24" s="25" t="s">
        <v>96</v>
      </c>
      <c r="C24" s="26"/>
      <c r="D24" s="27"/>
      <c r="E24" s="27"/>
      <c r="F24" s="27"/>
      <c r="G24" s="28" t="s">
        <v>86</v>
      </c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Y24" s="3"/>
      <c r="Z24" s="3"/>
      <c r="AA24" s="3">
        <f t="shared" si="0"/>
        <v>0</v>
      </c>
      <c r="AB24" s="3">
        <f t="shared" si="1"/>
        <v>0</v>
      </c>
      <c r="AC24" s="3">
        <f t="shared" si="2"/>
        <v>0</v>
      </c>
      <c r="AD24" s="3">
        <f t="shared" si="3"/>
        <v>80</v>
      </c>
      <c r="AE24" s="3">
        <f t="shared" si="4"/>
        <v>0</v>
      </c>
      <c r="AF24" s="3">
        <f>IF(C17=AC29,100,0)</f>
        <v>0</v>
      </c>
      <c r="AG24" s="3">
        <f>IF(Q17=AF28,-50,0)</f>
        <v>0</v>
      </c>
      <c r="AM24" s="7" t="s">
        <v>55</v>
      </c>
    </row>
    <row r="25" spans="1:39" ht="24" customHeight="1">
      <c r="A25" s="5"/>
      <c r="B25" s="25" t="s">
        <v>97</v>
      </c>
      <c r="C25" s="26"/>
      <c r="D25" s="27"/>
      <c r="E25" s="27"/>
      <c r="F25" s="27" t="s">
        <v>86</v>
      </c>
      <c r="G25" s="28"/>
      <c r="H25" s="131"/>
      <c r="I25" s="131"/>
      <c r="J25" s="131"/>
      <c r="K25" s="131"/>
      <c r="L25" s="131"/>
      <c r="M25" s="132" t="s">
        <v>98</v>
      </c>
      <c r="N25" s="132"/>
      <c r="O25" s="132"/>
      <c r="P25" s="132"/>
      <c r="Q25" s="132"/>
      <c r="R25" s="132"/>
      <c r="S25" s="133"/>
      <c r="T25" s="133"/>
      <c r="U25" s="133"/>
      <c r="V25" s="133"/>
      <c r="W25" s="133"/>
      <c r="Y25" s="3"/>
      <c r="Z25" s="3"/>
      <c r="AA25" s="3"/>
      <c r="AB25" s="3"/>
      <c r="AC25" s="3"/>
      <c r="AD25" s="3"/>
      <c r="AE25" s="3"/>
      <c r="AM25" s="7" t="s">
        <v>99</v>
      </c>
    </row>
    <row r="26" spans="1:39" ht="24" customHeight="1">
      <c r="A26" s="5"/>
      <c r="B26" s="25" t="s">
        <v>100</v>
      </c>
      <c r="C26" s="26"/>
      <c r="D26" s="27"/>
      <c r="E26" s="27"/>
      <c r="F26" s="27" t="s">
        <v>86</v>
      </c>
      <c r="G26" s="28" t="s">
        <v>70</v>
      </c>
      <c r="H26" s="130" t="s">
        <v>101</v>
      </c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Y26" s="3"/>
      <c r="Z26" s="3"/>
      <c r="AA26" s="3">
        <f>SUM(AA15:AA24)</f>
        <v>0</v>
      </c>
      <c r="AB26" s="3">
        <f>SUM(AB15:AB24)</f>
        <v>0</v>
      </c>
      <c r="AC26" s="3">
        <f>SUM(AC15:AC24)</f>
        <v>60</v>
      </c>
      <c r="AD26" s="3">
        <f>SUM(AD15:AD24)</f>
        <v>720</v>
      </c>
      <c r="AE26" s="3">
        <f>SUM(AE15:AE24)</f>
        <v>500</v>
      </c>
      <c r="AF26" s="29">
        <f>SUM(AF21:AF24)</f>
        <v>60</v>
      </c>
      <c r="AG26" s="3">
        <f>SUM(AG22:AG24)</f>
        <v>50</v>
      </c>
      <c r="AM26" s="7" t="s">
        <v>102</v>
      </c>
    </row>
    <row r="27" spans="1:39" ht="24" customHeight="1">
      <c r="A27" s="5"/>
      <c r="B27" s="30" t="s">
        <v>103</v>
      </c>
      <c r="C27" s="31"/>
      <c r="D27" s="32"/>
      <c r="E27" s="32"/>
      <c r="F27" s="32" t="s">
        <v>86</v>
      </c>
      <c r="G27" s="33" t="s">
        <v>70</v>
      </c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Y27" s="3"/>
      <c r="Z27" s="3"/>
      <c r="AA27" s="3"/>
      <c r="AB27" s="3"/>
      <c r="AC27" s="3"/>
      <c r="AD27" s="3"/>
      <c r="AE27" s="3"/>
      <c r="AM27" s="7" t="s">
        <v>104</v>
      </c>
    </row>
    <row r="28" spans="1:39" ht="24" customHeight="1">
      <c r="A28" s="5"/>
      <c r="B28" s="34" t="s">
        <v>105</v>
      </c>
      <c r="C28" s="35"/>
      <c r="D28" s="36"/>
      <c r="E28" s="36"/>
      <c r="F28" s="36" t="s">
        <v>86</v>
      </c>
      <c r="G28" s="37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Y28" s="3"/>
      <c r="Z28" s="3"/>
      <c r="AA28" s="3" t="s">
        <v>5</v>
      </c>
      <c r="AB28" s="3"/>
      <c r="AC28" s="3" t="s">
        <v>14</v>
      </c>
      <c r="AD28" s="3"/>
      <c r="AE28" s="3" t="s">
        <v>6</v>
      </c>
      <c r="AF28" s="3" t="s">
        <v>15</v>
      </c>
      <c r="AM28" s="7" t="s">
        <v>45</v>
      </c>
    </row>
    <row r="29" spans="1:39" ht="24" customHeight="1">
      <c r="A29" s="5"/>
      <c r="B29" s="38" t="s">
        <v>106</v>
      </c>
      <c r="C29" s="39"/>
      <c r="D29" s="40"/>
      <c r="E29" s="40"/>
      <c r="F29" s="40" t="s">
        <v>86</v>
      </c>
      <c r="G29" s="41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Y29" s="3"/>
      <c r="Z29" s="3"/>
      <c r="AA29" s="3" t="s">
        <v>8</v>
      </c>
      <c r="AB29" s="3"/>
      <c r="AC29" s="3" t="s">
        <v>20</v>
      </c>
      <c r="AD29" s="3"/>
      <c r="AE29" s="3" t="s">
        <v>9</v>
      </c>
      <c r="AM29" s="7" t="s">
        <v>107</v>
      </c>
    </row>
    <row r="30" spans="1:39" ht="37.5" customHeight="1">
      <c r="A30" s="5"/>
      <c r="B30" s="42"/>
      <c r="C30" s="134" t="s">
        <v>108</v>
      </c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Y30" s="3"/>
      <c r="Z30" s="3"/>
      <c r="AA30" s="3"/>
      <c r="AB30" s="3"/>
      <c r="AC30" s="3"/>
      <c r="AD30" s="3"/>
      <c r="AE30" s="3"/>
      <c r="AM30" s="7" t="s">
        <v>109</v>
      </c>
    </row>
    <row r="31" spans="2:39" ht="37.5" customHeight="1">
      <c r="B31" s="136" t="s">
        <v>110</v>
      </c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Y31" s="3"/>
      <c r="Z31" s="3"/>
      <c r="AA31" s="3"/>
      <c r="AB31" s="3"/>
      <c r="AC31" s="3"/>
      <c r="AD31" s="3"/>
      <c r="AE31" s="3"/>
      <c r="AM31" s="7" t="s">
        <v>111</v>
      </c>
    </row>
    <row r="32" spans="2:39" ht="33.75" customHeight="1"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AM32" s="7" t="s">
        <v>112</v>
      </c>
    </row>
    <row r="33" spans="2:39" ht="18.75" customHeight="1"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AM33" s="7" t="s">
        <v>113</v>
      </c>
    </row>
    <row r="34" spans="2:39" ht="18.75" customHeight="1"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AM34" s="7" t="s">
        <v>114</v>
      </c>
    </row>
    <row r="35" spans="2:39" ht="18.75" customHeight="1"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AM35" s="7" t="s">
        <v>115</v>
      </c>
    </row>
    <row r="36" spans="2:39" ht="18.75" customHeight="1"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AM36" s="7" t="s">
        <v>116</v>
      </c>
    </row>
    <row r="37" spans="2:39" ht="18.75" customHeight="1"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AM37" s="7" t="s">
        <v>117</v>
      </c>
    </row>
    <row r="38" spans="2:39" ht="18.75" customHeight="1"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AM38" s="7" t="s">
        <v>118</v>
      </c>
    </row>
    <row r="39" spans="2:39" ht="18.75" customHeight="1"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AM39" s="7" t="s">
        <v>119</v>
      </c>
    </row>
    <row r="40" spans="2:39" ht="18.75" customHeight="1">
      <c r="B40" s="137" t="s">
        <v>120</v>
      </c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AM40" s="7" t="s">
        <v>121</v>
      </c>
    </row>
    <row r="41" ht="18.75" customHeight="1">
      <c r="AM41" s="7" t="s">
        <v>122</v>
      </c>
    </row>
    <row r="42" spans="4:39" ht="15.75">
      <c r="D42" s="9"/>
      <c r="AM42" s="7" t="s">
        <v>28</v>
      </c>
    </row>
    <row r="43" ht="15.75">
      <c r="AM43" s="7" t="s">
        <v>123</v>
      </c>
    </row>
    <row r="44" ht="15.75">
      <c r="AM44" s="7" t="s">
        <v>124</v>
      </c>
    </row>
    <row r="45" ht="15.75">
      <c r="AM45" s="7" t="s">
        <v>125</v>
      </c>
    </row>
    <row r="46" ht="15.75">
      <c r="AM46" s="7" t="s">
        <v>126</v>
      </c>
    </row>
    <row r="47" ht="15.75">
      <c r="AM47" s="7" t="s">
        <v>127</v>
      </c>
    </row>
    <row r="48" ht="15.75">
      <c r="AM48" s="7" t="s">
        <v>128</v>
      </c>
    </row>
    <row r="49" ht="15.75">
      <c r="AM49" s="7" t="s">
        <v>129</v>
      </c>
    </row>
    <row r="50" ht="15.75">
      <c r="AM50" s="7" t="s">
        <v>130</v>
      </c>
    </row>
    <row r="51" ht="15.75">
      <c r="AM51" s="7" t="s">
        <v>131</v>
      </c>
    </row>
    <row r="52" ht="15.75">
      <c r="AM52" s="7" t="s">
        <v>132</v>
      </c>
    </row>
    <row r="53" ht="15.75">
      <c r="AM53" s="7" t="s">
        <v>30</v>
      </c>
    </row>
    <row r="54" ht="15.75">
      <c r="AM54" s="7" t="s">
        <v>133</v>
      </c>
    </row>
    <row r="55" ht="15.75">
      <c r="AM55" s="7" t="s">
        <v>134</v>
      </c>
    </row>
    <row r="56" ht="15.75">
      <c r="AM56" s="7" t="s">
        <v>135</v>
      </c>
    </row>
    <row r="57" ht="15.75">
      <c r="AM57" s="7" t="s">
        <v>136</v>
      </c>
    </row>
    <row r="58" ht="15.75">
      <c r="AM58" s="7" t="s">
        <v>137</v>
      </c>
    </row>
    <row r="59" ht="15.75">
      <c r="AM59" s="7" t="s">
        <v>138</v>
      </c>
    </row>
    <row r="60" ht="15.75">
      <c r="AM60" s="7" t="s">
        <v>139</v>
      </c>
    </row>
    <row r="61" ht="15.75">
      <c r="AM61" s="7" t="s">
        <v>140</v>
      </c>
    </row>
    <row r="62" ht="15.75">
      <c r="AM62" s="7" t="s">
        <v>141</v>
      </c>
    </row>
    <row r="63" ht="15.75">
      <c r="AM63" s="7" t="s">
        <v>142</v>
      </c>
    </row>
    <row r="64" ht="15.75">
      <c r="AM64" s="7" t="s">
        <v>143</v>
      </c>
    </row>
    <row r="65" ht="15.75">
      <c r="AM65" s="7" t="s">
        <v>144</v>
      </c>
    </row>
    <row r="66" ht="15.75">
      <c r="AM66" s="7" t="s">
        <v>145</v>
      </c>
    </row>
    <row r="67" ht="15.75">
      <c r="AM67" s="7" t="s">
        <v>146</v>
      </c>
    </row>
    <row r="68" ht="15.75">
      <c r="AM68" s="7" t="s">
        <v>147</v>
      </c>
    </row>
    <row r="69" ht="15.75">
      <c r="AM69" s="7" t="s">
        <v>148</v>
      </c>
    </row>
    <row r="70" ht="15.75">
      <c r="AM70" s="7" t="s">
        <v>149</v>
      </c>
    </row>
    <row r="71" ht="15.75">
      <c r="AM71" s="7" t="s">
        <v>150</v>
      </c>
    </row>
  </sheetData>
  <sheetProtection password="CE88" sheet="1" formatCells="0" selectLockedCells="1"/>
  <mergeCells count="67">
    <mergeCell ref="B31:W39"/>
    <mergeCell ref="B40:W40"/>
    <mergeCell ref="H25:L25"/>
    <mergeCell ref="M25:R25"/>
    <mergeCell ref="S25:W25"/>
    <mergeCell ref="H26:W29"/>
    <mergeCell ref="C30:M30"/>
    <mergeCell ref="N30:W30"/>
    <mergeCell ref="B18:W18"/>
    <mergeCell ref="H19:W19"/>
    <mergeCell ref="H20:L20"/>
    <mergeCell ref="M20:R20"/>
    <mergeCell ref="S20:W20"/>
    <mergeCell ref="H21:W24"/>
    <mergeCell ref="B15:W15"/>
    <mergeCell ref="C16:E16"/>
    <mergeCell ref="G16:I16"/>
    <mergeCell ref="J16:W16"/>
    <mergeCell ref="C17:G17"/>
    <mergeCell ref="H17:P17"/>
    <mergeCell ref="Q17:W17"/>
    <mergeCell ref="L13:M14"/>
    <mergeCell ref="N13:O14"/>
    <mergeCell ref="P13:Q14"/>
    <mergeCell ref="R13:S14"/>
    <mergeCell ref="U13:V13"/>
    <mergeCell ref="U14:V14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B9:B10"/>
    <mergeCell ref="C9:F10"/>
    <mergeCell ref="G9:K9"/>
    <mergeCell ref="L9:M10"/>
    <mergeCell ref="N9:O10"/>
    <mergeCell ref="P9:Q10"/>
    <mergeCell ref="B6:F6"/>
    <mergeCell ref="G6:W6"/>
    <mergeCell ref="B7:E7"/>
    <mergeCell ref="F7:O7"/>
    <mergeCell ref="P7:W7"/>
    <mergeCell ref="B8:E8"/>
    <mergeCell ref="F8:O8"/>
    <mergeCell ref="P8:W8"/>
    <mergeCell ref="C2:W2"/>
    <mergeCell ref="B3:G4"/>
    <mergeCell ref="H3:R4"/>
    <mergeCell ref="S3:W4"/>
    <mergeCell ref="B5:F5"/>
    <mergeCell ref="G5:W5"/>
  </mergeCells>
  <dataValidations count="5">
    <dataValidation type="list" allowBlank="1" showErrorMessage="1" sqref="B3:G4">
      <formula1>"NIKÉ HANDBALL EXTRALIGA,MOL LIGA,1.LIGA MUŽI,1.LIGA ŽENY,DORASTENECKÉ LIGY,TURNAJ,PRÍPRAVNÝ ZÁPAS,"</formula1>
      <formula2>0</formula2>
    </dataValidation>
    <dataValidation type="list" allowBlank="1" showErrorMessage="1" sqref="C17:G17">
      <formula1>$AN$3:$AN$6</formula1>
      <formula2>0</formula2>
    </dataValidation>
    <dataValidation type="list" allowBlank="1" showErrorMessage="1" sqref="Q17">
      <formula1>$AO$3:$AO$5</formula1>
      <formula2>0</formula2>
    </dataValidation>
    <dataValidation type="list" allowBlank="1" showErrorMessage="1" sqref="B9">
      <formula1>$AL$4:$AL$19</formula1>
      <formula2>0</formula2>
    </dataValidation>
    <dataValidation type="list" allowBlank="1" showErrorMessage="1" sqref="B11 B13">
      <formula1>$AM$3:$AM$71</formula1>
      <formula2>0</formula2>
    </dataValidation>
  </dataValidations>
  <hyperlinks>
    <hyperlink ref="J16" r:id="rId1" display="pokorny62vladimir@gmail.com"/>
    <hyperlink ref="B40" r:id="rId2" display="www.slovakhandball.sk"/>
  </hyperlinks>
  <printOptions horizontalCentered="1"/>
  <pageMargins left="0" right="0" top="0" bottom="0" header="0.5118055555555555" footer="0.5118055555555555"/>
  <pageSetup horizontalDpi="300" verticalDpi="300" orientation="portrait" paperSize="9" scale="8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zoomScalePageLayoutView="0" workbookViewId="0" topLeftCell="A16">
      <selection activeCell="B31" sqref="B31:W39"/>
    </sheetView>
  </sheetViews>
  <sheetFormatPr defaultColWidth="4.57421875" defaultRowHeight="12.75"/>
  <cols>
    <col min="1" max="1" width="5.00390625" style="1" customWidth="1"/>
    <col min="2" max="2" width="31.8515625" style="1" customWidth="1"/>
    <col min="3" max="7" width="5.00390625" style="1" customWidth="1"/>
    <col min="8" max="22" width="3.00390625" style="1" customWidth="1"/>
    <col min="23" max="23" width="2.8515625" style="1" customWidth="1"/>
    <col min="24" max="24" width="5.00390625" style="1" customWidth="1"/>
    <col min="25" max="25" width="5.421875" style="1" customWidth="1"/>
    <col min="26" max="26" width="4.7109375" style="1" customWidth="1"/>
    <col min="27" max="27" width="6.421875" style="1" customWidth="1"/>
    <col min="28" max="30" width="4.57421875" style="1" customWidth="1"/>
    <col min="31" max="31" width="4.8515625" style="1" customWidth="1"/>
    <col min="32" max="32" width="5.421875" style="3" customWidth="1"/>
    <col min="33" max="37" width="4.57421875" style="3" customWidth="1"/>
    <col min="38" max="38" width="2.421875" style="3" customWidth="1"/>
    <col min="39" max="39" width="4.57421875" style="3" customWidth="1"/>
    <col min="40" max="40" width="5.140625" style="3" customWidth="1"/>
    <col min="41" max="41" width="4.57421875" style="3" customWidth="1"/>
    <col min="42" max="16384" width="4.57421875" style="1" customWidth="1"/>
  </cols>
  <sheetData>
    <row r="1" ht="12.75"/>
    <row r="2" spans="1:23" ht="35.25" customHeight="1">
      <c r="A2" s="5"/>
      <c r="B2" s="6"/>
      <c r="C2" s="138" t="s">
        <v>0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</row>
    <row r="3" spans="1:41" ht="15" customHeight="1">
      <c r="A3" s="5"/>
      <c r="B3" s="139" t="str">
        <f>DELEGÁT!B3</f>
        <v>NIKÉ HANDBALL EXTRALIGA</v>
      </c>
      <c r="C3" s="139"/>
      <c r="D3" s="139"/>
      <c r="E3" s="139"/>
      <c r="F3" s="139"/>
      <c r="G3" s="139"/>
      <c r="H3" s="80" t="s">
        <v>2</v>
      </c>
      <c r="I3" s="80"/>
      <c r="J3" s="80"/>
      <c r="K3" s="80"/>
      <c r="L3" s="80"/>
      <c r="M3" s="80"/>
      <c r="N3" s="80"/>
      <c r="O3" s="80"/>
      <c r="P3" s="80"/>
      <c r="Q3" s="80"/>
      <c r="R3" s="80"/>
      <c r="S3" s="140" t="str">
        <f>DELEGÁT!S3</f>
        <v>XL-03</v>
      </c>
      <c r="T3" s="140"/>
      <c r="U3" s="140"/>
      <c r="V3" s="140"/>
      <c r="W3" s="140"/>
      <c r="AM3" s="43" t="s">
        <v>4</v>
      </c>
      <c r="AN3" s="3" t="s">
        <v>5</v>
      </c>
      <c r="AO3" s="3" t="s">
        <v>6</v>
      </c>
    </row>
    <row r="4" spans="1:41" ht="10.5" customHeight="1">
      <c r="A4" s="5"/>
      <c r="B4" s="139"/>
      <c r="C4" s="139"/>
      <c r="D4" s="139"/>
      <c r="E4" s="139"/>
      <c r="F4" s="139"/>
      <c r="G4" s="139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140"/>
      <c r="T4" s="140"/>
      <c r="U4" s="140"/>
      <c r="V4" s="140"/>
      <c r="W4" s="140"/>
      <c r="AL4" s="43" t="s">
        <v>151</v>
      </c>
      <c r="AM4" s="43" t="s">
        <v>7</v>
      </c>
      <c r="AN4" s="3" t="s">
        <v>8</v>
      </c>
      <c r="AO4" s="3" t="s">
        <v>9</v>
      </c>
    </row>
    <row r="5" spans="1:41" ht="17.25" customHeight="1">
      <c r="A5" s="5"/>
      <c r="B5" s="82" t="s">
        <v>10</v>
      </c>
      <c r="C5" s="82"/>
      <c r="D5" s="82"/>
      <c r="E5" s="82"/>
      <c r="F5" s="82"/>
      <c r="G5" s="141" t="s">
        <v>11</v>
      </c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44"/>
      <c r="AL5" s="43" t="s">
        <v>12</v>
      </c>
      <c r="AM5" s="43" t="s">
        <v>13</v>
      </c>
      <c r="AN5" s="3" t="s">
        <v>14</v>
      </c>
      <c r="AO5" s="3" t="s">
        <v>15</v>
      </c>
    </row>
    <row r="6" spans="1:40" ht="25.5" customHeight="1">
      <c r="A6" s="5"/>
      <c r="B6" s="142" t="str">
        <f>DELEGÁT!B6</f>
        <v>HK Kúpele Bojnice</v>
      </c>
      <c r="C6" s="142"/>
      <c r="D6" s="142"/>
      <c r="E6" s="142"/>
      <c r="F6" s="142"/>
      <c r="G6" s="143" t="str">
        <f>DELEGÁT!G6</f>
        <v>HáO TJ Slovan Modra</v>
      </c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AA6" s="8"/>
      <c r="AL6" s="43" t="s">
        <v>18</v>
      </c>
      <c r="AM6" s="43" t="s">
        <v>19</v>
      </c>
      <c r="AN6" s="3" t="s">
        <v>20</v>
      </c>
    </row>
    <row r="7" spans="1:39" ht="12" customHeight="1">
      <c r="A7" s="5"/>
      <c r="B7" s="86" t="s">
        <v>21</v>
      </c>
      <c r="C7" s="86"/>
      <c r="D7" s="86"/>
      <c r="E7" s="86"/>
      <c r="F7" s="87" t="s">
        <v>22</v>
      </c>
      <c r="G7" s="87"/>
      <c r="H7" s="87"/>
      <c r="I7" s="87"/>
      <c r="J7" s="87"/>
      <c r="K7" s="87"/>
      <c r="L7" s="87"/>
      <c r="M7" s="87"/>
      <c r="N7" s="87"/>
      <c r="O7" s="87"/>
      <c r="P7" s="144" t="s">
        <v>23</v>
      </c>
      <c r="Q7" s="144"/>
      <c r="R7" s="144"/>
      <c r="S7" s="144"/>
      <c r="T7" s="144"/>
      <c r="U7" s="144"/>
      <c r="V7" s="144"/>
      <c r="W7" s="144"/>
      <c r="X7" s="44"/>
      <c r="Z7" s="9"/>
      <c r="AL7" s="43" t="s">
        <v>24</v>
      </c>
      <c r="AM7" s="43" t="s">
        <v>25</v>
      </c>
    </row>
    <row r="8" spans="1:39" ht="24" customHeight="1">
      <c r="A8" s="5"/>
      <c r="B8" s="145" t="str">
        <f>DELEGÁT!B8</f>
        <v>ŠH Prievidza</v>
      </c>
      <c r="C8" s="145"/>
      <c r="D8" s="145"/>
      <c r="E8" s="145"/>
      <c r="F8" s="146">
        <f>DELEGÁT!F8</f>
        <v>44681</v>
      </c>
      <c r="G8" s="146"/>
      <c r="H8" s="146"/>
      <c r="I8" s="146"/>
      <c r="J8" s="146"/>
      <c r="K8" s="146"/>
      <c r="L8" s="146"/>
      <c r="M8" s="146"/>
      <c r="N8" s="146"/>
      <c r="O8" s="146"/>
      <c r="P8" s="147" t="str">
        <f>DELEGÁT!P8</f>
        <v>14,30:12:00</v>
      </c>
      <c r="Q8" s="147"/>
      <c r="R8" s="147"/>
      <c r="S8" s="147"/>
      <c r="T8" s="147"/>
      <c r="U8" s="147"/>
      <c r="V8" s="147"/>
      <c r="W8" s="147"/>
      <c r="X8" s="44"/>
      <c r="AL8" s="43" t="s">
        <v>28</v>
      </c>
      <c r="AM8" s="43" t="s">
        <v>29</v>
      </c>
    </row>
    <row r="9" spans="1:39" ht="15" customHeight="1">
      <c r="A9" s="5"/>
      <c r="B9" s="148" t="str">
        <f>DELEGÁT!B9</f>
        <v>Vladimír Pokorný</v>
      </c>
      <c r="C9" s="149" t="s">
        <v>31</v>
      </c>
      <c r="D9" s="149"/>
      <c r="E9" s="149"/>
      <c r="F9" s="149"/>
      <c r="G9" s="94" t="s">
        <v>32</v>
      </c>
      <c r="H9" s="94"/>
      <c r="I9" s="94"/>
      <c r="J9" s="94"/>
      <c r="K9" s="94"/>
      <c r="L9" s="95" t="s">
        <v>33</v>
      </c>
      <c r="M9" s="95"/>
      <c r="N9" s="95" t="s">
        <v>34</v>
      </c>
      <c r="O9" s="95"/>
      <c r="P9" s="95" t="s">
        <v>35</v>
      </c>
      <c r="Q9" s="95"/>
      <c r="R9" s="95" t="s">
        <v>36</v>
      </c>
      <c r="S9" s="95"/>
      <c r="T9" s="96" t="s">
        <v>37</v>
      </c>
      <c r="U9" s="96"/>
      <c r="V9" s="96"/>
      <c r="W9" s="96"/>
      <c r="AL9" s="43" t="s">
        <v>38</v>
      </c>
      <c r="AM9" s="43" t="s">
        <v>39</v>
      </c>
    </row>
    <row r="10" spans="1:39" ht="13.5" customHeight="1">
      <c r="A10" s="5"/>
      <c r="B10" s="148"/>
      <c r="C10" s="149"/>
      <c r="D10" s="149"/>
      <c r="E10" s="149"/>
      <c r="F10" s="149"/>
      <c r="G10" s="10" t="s">
        <v>40</v>
      </c>
      <c r="H10" s="97" t="s">
        <v>41</v>
      </c>
      <c r="I10" s="97"/>
      <c r="J10" s="97" t="s">
        <v>42</v>
      </c>
      <c r="K10" s="97"/>
      <c r="L10" s="95"/>
      <c r="M10" s="95"/>
      <c r="N10" s="95"/>
      <c r="O10" s="95"/>
      <c r="P10" s="95"/>
      <c r="Q10" s="95"/>
      <c r="R10" s="95"/>
      <c r="S10" s="95"/>
      <c r="T10" s="96"/>
      <c r="U10" s="96"/>
      <c r="V10" s="96"/>
      <c r="W10" s="96"/>
      <c r="AL10" s="43" t="s">
        <v>43</v>
      </c>
      <c r="AM10" s="43" t="s">
        <v>44</v>
      </c>
    </row>
    <row r="11" spans="1:39" ht="12.75" customHeight="1">
      <c r="A11" s="5"/>
      <c r="B11" s="150" t="str">
        <f>DELEGÁT!B11</f>
        <v>Patrik Papaj</v>
      </c>
      <c r="C11" s="151" t="s">
        <v>46</v>
      </c>
      <c r="D11" s="151"/>
      <c r="E11" s="151"/>
      <c r="F11" s="151"/>
      <c r="G11" s="100" t="s">
        <v>47</v>
      </c>
      <c r="H11" s="152">
        <f>DELEGÁT!H11</f>
        <v>31</v>
      </c>
      <c r="I11" s="152"/>
      <c r="J11" s="153">
        <f>DELEGÁT!J11</f>
        <v>15</v>
      </c>
      <c r="K11" s="153"/>
      <c r="L11" s="154" t="str">
        <f>DELEGÁT!L11</f>
        <v>4/3</v>
      </c>
      <c r="M11" s="154"/>
      <c r="N11" s="154">
        <f>DELEGÁT!N11</f>
        <v>0</v>
      </c>
      <c r="O11" s="154"/>
      <c r="P11" s="155">
        <f>DELEGÁT!P11</f>
        <v>4</v>
      </c>
      <c r="Q11" s="155"/>
      <c r="R11" s="155">
        <f>DELEGÁT!R11</f>
        <v>0</v>
      </c>
      <c r="S11" s="155"/>
      <c r="T11" s="11" t="s">
        <v>34</v>
      </c>
      <c r="U11" s="107" t="s">
        <v>49</v>
      </c>
      <c r="V11" s="107"/>
      <c r="W11" s="12" t="s">
        <v>50</v>
      </c>
      <c r="AL11" s="43" t="s">
        <v>152</v>
      </c>
      <c r="AM11" s="45"/>
    </row>
    <row r="12" spans="1:39" ht="15.75" customHeight="1">
      <c r="A12" s="5"/>
      <c r="B12" s="150"/>
      <c r="C12" s="151"/>
      <c r="D12" s="151"/>
      <c r="E12" s="151"/>
      <c r="F12" s="151"/>
      <c r="G12" s="100"/>
      <c r="H12" s="152"/>
      <c r="I12" s="152"/>
      <c r="J12" s="153"/>
      <c r="K12" s="153"/>
      <c r="L12" s="154"/>
      <c r="M12" s="154"/>
      <c r="N12" s="154"/>
      <c r="O12" s="154"/>
      <c r="P12" s="155"/>
      <c r="Q12" s="155"/>
      <c r="R12" s="155"/>
      <c r="S12" s="155"/>
      <c r="T12" s="46">
        <f>DELEGÁT!T12</f>
        <v>0</v>
      </c>
      <c r="U12" s="156">
        <f>DELEGÁT!U12</f>
        <v>0</v>
      </c>
      <c r="V12" s="156"/>
      <c r="W12" s="47">
        <f>DELEGÁT!W12</f>
        <v>0</v>
      </c>
      <c r="AA12" s="9"/>
      <c r="AL12" s="43" t="s">
        <v>51</v>
      </c>
      <c r="AM12" s="43" t="s">
        <v>52</v>
      </c>
    </row>
    <row r="13" spans="1:39" ht="12.75" customHeight="1">
      <c r="A13" s="5"/>
      <c r="B13" s="157" t="str">
        <f>DELEGÁT!B13</f>
        <v>Maroš Nagy, ml.</v>
      </c>
      <c r="C13" s="158" t="s">
        <v>46</v>
      </c>
      <c r="D13" s="158"/>
      <c r="E13" s="158"/>
      <c r="F13" s="158"/>
      <c r="G13" s="111" t="s">
        <v>56</v>
      </c>
      <c r="H13" s="159">
        <f>DELEGÁT!H13</f>
        <v>23</v>
      </c>
      <c r="I13" s="159"/>
      <c r="J13" s="160">
        <f>DELEGÁT!J13</f>
        <v>11</v>
      </c>
      <c r="K13" s="160"/>
      <c r="L13" s="161" t="str">
        <f>DELEGÁT!L13</f>
        <v>5/4</v>
      </c>
      <c r="M13" s="161"/>
      <c r="N13" s="161">
        <f>DELEGÁT!N13</f>
        <v>1</v>
      </c>
      <c r="O13" s="161"/>
      <c r="P13" s="162">
        <f>DELEGÁT!P13</f>
        <v>2</v>
      </c>
      <c r="Q13" s="162"/>
      <c r="R13" s="162">
        <f>DELEGÁT!R13</f>
        <v>1</v>
      </c>
      <c r="S13" s="162"/>
      <c r="T13" s="11" t="s">
        <v>34</v>
      </c>
      <c r="U13" s="107" t="s">
        <v>49</v>
      </c>
      <c r="V13" s="107"/>
      <c r="W13" s="12" t="s">
        <v>50</v>
      </c>
      <c r="Z13" s="3"/>
      <c r="AA13" s="3"/>
      <c r="AB13" s="3"/>
      <c r="AC13" s="3"/>
      <c r="AD13" s="3"/>
      <c r="AE13" s="3"/>
      <c r="AL13" s="43" t="s">
        <v>53</v>
      </c>
      <c r="AM13" s="43" t="s">
        <v>54</v>
      </c>
    </row>
    <row r="14" spans="1:39" ht="15" customHeight="1">
      <c r="A14" s="5"/>
      <c r="B14" s="157"/>
      <c r="C14" s="158"/>
      <c r="D14" s="158"/>
      <c r="E14" s="158"/>
      <c r="F14" s="158"/>
      <c r="G14" s="111"/>
      <c r="H14" s="159"/>
      <c r="I14" s="159"/>
      <c r="J14" s="160"/>
      <c r="K14" s="160"/>
      <c r="L14" s="161"/>
      <c r="M14" s="161"/>
      <c r="N14" s="161"/>
      <c r="O14" s="161"/>
      <c r="P14" s="162"/>
      <c r="Q14" s="162"/>
      <c r="R14" s="162"/>
      <c r="S14" s="162"/>
      <c r="T14" s="48">
        <f>DELEGÁT!T14</f>
        <v>0</v>
      </c>
      <c r="U14" s="163">
        <f>DELEGÁT!U14</f>
        <v>0</v>
      </c>
      <c r="V14" s="163"/>
      <c r="W14" s="49">
        <f>DELEGÁT!W14</f>
        <v>0</v>
      </c>
      <c r="Z14" s="3"/>
      <c r="AA14" s="17" t="s">
        <v>59</v>
      </c>
      <c r="AB14" s="17" t="s">
        <v>60</v>
      </c>
      <c r="AC14" s="17" t="s">
        <v>61</v>
      </c>
      <c r="AD14" s="17" t="s">
        <v>62</v>
      </c>
      <c r="AE14" s="17" t="s">
        <v>63</v>
      </c>
      <c r="AL14" s="43" t="s">
        <v>19</v>
      </c>
      <c r="AM14" s="43" t="s">
        <v>58</v>
      </c>
    </row>
    <row r="15" spans="1:39" ht="27" customHeight="1">
      <c r="A15" s="5"/>
      <c r="B15" s="164" t="s">
        <v>66</v>
      </c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Z15" s="3"/>
      <c r="AA15" s="3">
        <f aca="true" t="shared" si="0" ref="AA15:AA24">IF(C20=0,0,20)</f>
        <v>0</v>
      </c>
      <c r="AB15" s="3">
        <f aca="true" t="shared" si="1" ref="AB15:AB24">IF(D20=0,0,40)</f>
        <v>0</v>
      </c>
      <c r="AC15" s="3">
        <f aca="true" t="shared" si="2" ref="AC15:AC24">IF(E20=0,0,60)</f>
        <v>0</v>
      </c>
      <c r="AD15" s="3">
        <f aca="true" t="shared" si="3" ref="AD15:AD24">IF(F20=0,0,80)</f>
        <v>80</v>
      </c>
      <c r="AE15" s="3">
        <f aca="true" t="shared" si="4" ref="AE15:AE24">IF(G20=0,0,100)</f>
        <v>100</v>
      </c>
      <c r="AL15" s="43" t="s">
        <v>64</v>
      </c>
      <c r="AM15" s="43" t="s">
        <v>65</v>
      </c>
    </row>
    <row r="16" spans="1:39" ht="27.75" customHeight="1">
      <c r="A16" s="5"/>
      <c r="B16" s="50" t="s">
        <v>68</v>
      </c>
      <c r="C16" s="165" t="s">
        <v>153</v>
      </c>
      <c r="D16" s="165"/>
      <c r="E16" s="165"/>
      <c r="F16" s="19"/>
      <c r="G16" s="166" t="s">
        <v>71</v>
      </c>
      <c r="H16" s="166"/>
      <c r="I16" s="166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Z16" s="3"/>
      <c r="AA16" s="3">
        <f t="shared" si="0"/>
        <v>0</v>
      </c>
      <c r="AB16" s="3">
        <f t="shared" si="1"/>
        <v>0</v>
      </c>
      <c r="AC16" s="3">
        <f t="shared" si="2"/>
        <v>60</v>
      </c>
      <c r="AD16" s="3">
        <f t="shared" si="3"/>
        <v>80</v>
      </c>
      <c r="AE16" s="3">
        <f t="shared" si="4"/>
        <v>0</v>
      </c>
      <c r="AL16" s="43" t="s">
        <v>30</v>
      </c>
      <c r="AM16" s="43" t="s">
        <v>67</v>
      </c>
    </row>
    <row r="17" spans="1:39" ht="35.25" customHeight="1">
      <c r="A17" s="5"/>
      <c r="B17" s="51" t="s">
        <v>75</v>
      </c>
      <c r="C17" s="122" t="s">
        <v>8</v>
      </c>
      <c r="D17" s="122"/>
      <c r="E17" s="122"/>
      <c r="F17" s="122"/>
      <c r="G17" s="122"/>
      <c r="H17" s="167" t="s">
        <v>76</v>
      </c>
      <c r="I17" s="167"/>
      <c r="J17" s="167"/>
      <c r="K17" s="167"/>
      <c r="L17" s="167"/>
      <c r="M17" s="167"/>
      <c r="N17" s="167"/>
      <c r="O17" s="167"/>
      <c r="P17" s="167"/>
      <c r="Q17" s="124" t="s">
        <v>9</v>
      </c>
      <c r="R17" s="124"/>
      <c r="S17" s="124"/>
      <c r="T17" s="124"/>
      <c r="U17" s="124"/>
      <c r="V17" s="124"/>
      <c r="W17" s="124"/>
      <c r="Z17" s="3"/>
      <c r="AA17" s="3">
        <f t="shared" si="0"/>
        <v>0</v>
      </c>
      <c r="AB17" s="3">
        <f t="shared" si="1"/>
        <v>0</v>
      </c>
      <c r="AC17" s="3">
        <f t="shared" si="2"/>
        <v>0</v>
      </c>
      <c r="AD17" s="3">
        <f t="shared" si="3"/>
        <v>80</v>
      </c>
      <c r="AE17" s="3">
        <f t="shared" si="4"/>
        <v>100</v>
      </c>
      <c r="AL17" s="43" t="s">
        <v>73</v>
      </c>
      <c r="AM17" s="43" t="s">
        <v>74</v>
      </c>
    </row>
    <row r="18" spans="1:39" ht="15.75" customHeight="1">
      <c r="A18" s="5"/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Z18" s="3"/>
      <c r="AA18" s="3">
        <f t="shared" si="0"/>
        <v>0</v>
      </c>
      <c r="AB18" s="3">
        <f t="shared" si="1"/>
        <v>0</v>
      </c>
      <c r="AC18" s="3">
        <f t="shared" si="2"/>
        <v>0</v>
      </c>
      <c r="AD18" s="3">
        <f t="shared" si="3"/>
        <v>80</v>
      </c>
      <c r="AE18" s="3">
        <f t="shared" si="4"/>
        <v>0</v>
      </c>
      <c r="AL18" s="43" t="s">
        <v>77</v>
      </c>
      <c r="AM18" s="43" t="s">
        <v>78</v>
      </c>
    </row>
    <row r="19" spans="1:39" ht="30" customHeight="1">
      <c r="A19" s="5"/>
      <c r="B19" s="52" t="s">
        <v>81</v>
      </c>
      <c r="C19" s="53" t="s">
        <v>59</v>
      </c>
      <c r="D19" s="54" t="s">
        <v>60</v>
      </c>
      <c r="E19" s="54" t="s">
        <v>61</v>
      </c>
      <c r="F19" s="54" t="s">
        <v>62</v>
      </c>
      <c r="G19" s="55" t="s">
        <v>63</v>
      </c>
      <c r="H19" s="169" t="s">
        <v>82</v>
      </c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Z19" s="3"/>
      <c r="AA19" s="3">
        <f t="shared" si="0"/>
        <v>0</v>
      </c>
      <c r="AB19" s="3">
        <f t="shared" si="1"/>
        <v>0</v>
      </c>
      <c r="AC19" s="3">
        <f t="shared" si="2"/>
        <v>0</v>
      </c>
      <c r="AD19" s="3">
        <f t="shared" si="3"/>
        <v>80</v>
      </c>
      <c r="AE19" s="3">
        <f t="shared" si="4"/>
        <v>100</v>
      </c>
      <c r="AL19" s="43" t="s">
        <v>79</v>
      </c>
      <c r="AM19" s="43" t="s">
        <v>80</v>
      </c>
    </row>
    <row r="20" spans="1:39" ht="24" customHeight="1">
      <c r="A20" s="5"/>
      <c r="B20" s="56" t="s">
        <v>85</v>
      </c>
      <c r="C20" s="26"/>
      <c r="D20" s="27"/>
      <c r="E20" s="27"/>
      <c r="F20" s="27" t="s">
        <v>86</v>
      </c>
      <c r="G20" s="28" t="s">
        <v>70</v>
      </c>
      <c r="H20" s="127"/>
      <c r="I20" s="127"/>
      <c r="J20" s="127"/>
      <c r="K20" s="127"/>
      <c r="L20" s="127"/>
      <c r="M20" s="128" t="s">
        <v>87</v>
      </c>
      <c r="N20" s="128"/>
      <c r="O20" s="128"/>
      <c r="P20" s="128"/>
      <c r="Q20" s="128"/>
      <c r="R20" s="128"/>
      <c r="S20" s="170"/>
      <c r="T20" s="170"/>
      <c r="U20" s="170"/>
      <c r="V20" s="170"/>
      <c r="W20" s="170"/>
      <c r="Z20" s="3"/>
      <c r="AA20" s="3">
        <f t="shared" si="0"/>
        <v>0</v>
      </c>
      <c r="AB20" s="3">
        <f t="shared" si="1"/>
        <v>0</v>
      </c>
      <c r="AC20" s="3">
        <f t="shared" si="2"/>
        <v>60</v>
      </c>
      <c r="AD20" s="3">
        <f t="shared" si="3"/>
        <v>80</v>
      </c>
      <c r="AE20" s="3">
        <f t="shared" si="4"/>
        <v>0</v>
      </c>
      <c r="AL20" s="43" t="s">
        <v>83</v>
      </c>
      <c r="AM20" s="43" t="s">
        <v>84</v>
      </c>
    </row>
    <row r="21" spans="1:39" ht="24" customHeight="1">
      <c r="A21" s="5"/>
      <c r="B21" s="56" t="s">
        <v>89</v>
      </c>
      <c r="C21" s="26"/>
      <c r="D21" s="27"/>
      <c r="E21" s="27" t="s">
        <v>86</v>
      </c>
      <c r="F21" s="27" t="s">
        <v>70</v>
      </c>
      <c r="G21" s="28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Z21" s="3"/>
      <c r="AA21" s="3">
        <f t="shared" si="0"/>
        <v>0</v>
      </c>
      <c r="AB21" s="3">
        <f t="shared" si="1"/>
        <v>0</v>
      </c>
      <c r="AC21" s="3">
        <f t="shared" si="2"/>
        <v>0</v>
      </c>
      <c r="AD21" s="3">
        <f t="shared" si="3"/>
        <v>80</v>
      </c>
      <c r="AE21" s="3">
        <f t="shared" si="4"/>
        <v>0</v>
      </c>
      <c r="AF21" s="3">
        <f>IF(C17=AA28,40,0)</f>
        <v>0</v>
      </c>
      <c r="AM21" s="43" t="s">
        <v>88</v>
      </c>
    </row>
    <row r="22" spans="1:39" ht="24" customHeight="1">
      <c r="A22" s="5"/>
      <c r="B22" s="56" t="s">
        <v>92</v>
      </c>
      <c r="C22" s="26"/>
      <c r="D22" s="27"/>
      <c r="E22" s="27"/>
      <c r="F22" s="27" t="s">
        <v>70</v>
      </c>
      <c r="G22" s="28" t="s">
        <v>86</v>
      </c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Z22" s="3"/>
      <c r="AA22" s="3">
        <f t="shared" si="0"/>
        <v>0</v>
      </c>
      <c r="AB22" s="3">
        <f t="shared" si="1"/>
        <v>0</v>
      </c>
      <c r="AC22" s="3">
        <f t="shared" si="2"/>
        <v>0</v>
      </c>
      <c r="AD22" s="3">
        <f t="shared" si="3"/>
        <v>80</v>
      </c>
      <c r="AE22" s="3">
        <f t="shared" si="4"/>
        <v>100</v>
      </c>
      <c r="AF22" s="3">
        <f>IF(C17=AA29,60,0)</f>
        <v>60</v>
      </c>
      <c r="AG22" s="3">
        <f>IF(Q17=AE28,100,0)</f>
        <v>0</v>
      </c>
      <c r="AM22" s="43" t="s">
        <v>91</v>
      </c>
    </row>
    <row r="23" spans="1:39" ht="24" customHeight="1">
      <c r="A23" s="5"/>
      <c r="B23" s="56" t="s">
        <v>94</v>
      </c>
      <c r="C23" s="26"/>
      <c r="D23" s="27"/>
      <c r="E23" s="27"/>
      <c r="F23" s="27" t="s">
        <v>86</v>
      </c>
      <c r="G23" s="28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Z23" s="3"/>
      <c r="AA23" s="3">
        <f t="shared" si="0"/>
        <v>0</v>
      </c>
      <c r="AB23" s="3">
        <f t="shared" si="1"/>
        <v>0</v>
      </c>
      <c r="AC23" s="3">
        <f t="shared" si="2"/>
        <v>0</v>
      </c>
      <c r="AD23" s="3">
        <f t="shared" si="3"/>
        <v>80</v>
      </c>
      <c r="AE23" s="3">
        <f t="shared" si="4"/>
        <v>0</v>
      </c>
      <c r="AF23" s="3">
        <f>IF(C17=AC28,80,0)</f>
        <v>0</v>
      </c>
      <c r="AG23" s="3">
        <f>IF(Q17=AE29,50,0)</f>
        <v>50</v>
      </c>
      <c r="AM23" s="43" t="s">
        <v>93</v>
      </c>
    </row>
    <row r="24" spans="1:39" ht="24" customHeight="1">
      <c r="A24" s="5"/>
      <c r="B24" s="56" t="s">
        <v>96</v>
      </c>
      <c r="C24" s="26"/>
      <c r="D24" s="27"/>
      <c r="E24" s="27"/>
      <c r="F24" s="27" t="s">
        <v>70</v>
      </c>
      <c r="G24" s="28" t="s">
        <v>86</v>
      </c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Z24" s="3"/>
      <c r="AA24" s="3">
        <f t="shared" si="0"/>
        <v>0</v>
      </c>
      <c r="AB24" s="3">
        <f t="shared" si="1"/>
        <v>0</v>
      </c>
      <c r="AC24" s="3">
        <f t="shared" si="2"/>
        <v>0</v>
      </c>
      <c r="AD24" s="3">
        <f t="shared" si="3"/>
        <v>80</v>
      </c>
      <c r="AE24" s="3">
        <f t="shared" si="4"/>
        <v>0</v>
      </c>
      <c r="AF24" s="3">
        <f>IF(C17=AC29,100,0)</f>
        <v>0</v>
      </c>
      <c r="AG24" s="3">
        <f>IF(Q17=AF28,-50,0)</f>
        <v>0</v>
      </c>
      <c r="AM24" s="43" t="s">
        <v>95</v>
      </c>
    </row>
    <row r="25" spans="1:39" ht="24" customHeight="1">
      <c r="A25" s="5"/>
      <c r="B25" s="56" t="s">
        <v>97</v>
      </c>
      <c r="C25" s="26"/>
      <c r="D25" s="27"/>
      <c r="E25" s="27" t="s">
        <v>70</v>
      </c>
      <c r="F25" s="27" t="s">
        <v>86</v>
      </c>
      <c r="G25" s="28"/>
      <c r="H25" s="131"/>
      <c r="I25" s="131"/>
      <c r="J25" s="131"/>
      <c r="K25" s="131"/>
      <c r="L25" s="131"/>
      <c r="M25" s="132" t="s">
        <v>98</v>
      </c>
      <c r="N25" s="132"/>
      <c r="O25" s="132"/>
      <c r="P25" s="132"/>
      <c r="Q25" s="132"/>
      <c r="R25" s="132"/>
      <c r="S25" s="171"/>
      <c r="T25" s="171"/>
      <c r="U25" s="171"/>
      <c r="V25" s="171"/>
      <c r="W25" s="171"/>
      <c r="Z25" s="3"/>
      <c r="AA25" s="3"/>
      <c r="AB25" s="3"/>
      <c r="AC25" s="3"/>
      <c r="AD25" s="3"/>
      <c r="AE25" s="3"/>
      <c r="AM25" s="43" t="s">
        <v>55</v>
      </c>
    </row>
    <row r="26" spans="1:39" ht="24" customHeight="1">
      <c r="A26" s="5"/>
      <c r="B26" s="56" t="s">
        <v>100</v>
      </c>
      <c r="C26" s="26"/>
      <c r="D26" s="27"/>
      <c r="E26" s="27"/>
      <c r="F26" s="27" t="s">
        <v>86</v>
      </c>
      <c r="G26" s="28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Z26" s="3"/>
      <c r="AA26" s="3">
        <f>SUM(AA15:AA24)</f>
        <v>0</v>
      </c>
      <c r="AB26" s="3">
        <f>SUM(AB15:AB24)</f>
        <v>0</v>
      </c>
      <c r="AC26" s="3">
        <f>SUM(AC15:AC24)</f>
        <v>120</v>
      </c>
      <c r="AD26" s="3">
        <f>SUM(AD15:AD24)</f>
        <v>800</v>
      </c>
      <c r="AE26" s="3">
        <f>SUM(AE15:AE24)</f>
        <v>400</v>
      </c>
      <c r="AF26" s="29">
        <f>SUM(AF21:AF24)</f>
        <v>60</v>
      </c>
      <c r="AG26" s="3">
        <f>SUM(AG22:AG24)</f>
        <v>50</v>
      </c>
      <c r="AM26" s="43" t="s">
        <v>99</v>
      </c>
    </row>
    <row r="27" spans="1:39" ht="24" customHeight="1">
      <c r="A27" s="5"/>
      <c r="B27" s="57" t="s">
        <v>103</v>
      </c>
      <c r="C27" s="31"/>
      <c r="D27" s="32"/>
      <c r="E27" s="32"/>
      <c r="F27" s="32" t="s">
        <v>86</v>
      </c>
      <c r="G27" s="33" t="s">
        <v>70</v>
      </c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Z27" s="3"/>
      <c r="AA27" s="3"/>
      <c r="AB27" s="3"/>
      <c r="AC27" s="3"/>
      <c r="AD27" s="3"/>
      <c r="AE27" s="3"/>
      <c r="AM27" s="43" t="s">
        <v>102</v>
      </c>
    </row>
    <row r="28" spans="1:39" ht="24" customHeight="1">
      <c r="A28" s="5"/>
      <c r="B28" s="34" t="s">
        <v>105</v>
      </c>
      <c r="C28" s="35"/>
      <c r="D28" s="36"/>
      <c r="E28" s="36"/>
      <c r="F28" s="36" t="s">
        <v>86</v>
      </c>
      <c r="G28" s="37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Z28" s="3"/>
      <c r="AA28" s="3" t="s">
        <v>5</v>
      </c>
      <c r="AB28" s="3"/>
      <c r="AC28" s="3" t="s">
        <v>14</v>
      </c>
      <c r="AD28" s="3"/>
      <c r="AE28" s="3" t="s">
        <v>6</v>
      </c>
      <c r="AF28" s="3" t="s">
        <v>15</v>
      </c>
      <c r="AM28" s="43" t="s">
        <v>104</v>
      </c>
    </row>
    <row r="29" spans="1:39" ht="24" customHeight="1">
      <c r="A29" s="5"/>
      <c r="B29" s="38" t="s">
        <v>106</v>
      </c>
      <c r="C29" s="39"/>
      <c r="D29" s="40"/>
      <c r="E29" s="40"/>
      <c r="F29" s="40" t="s">
        <v>86</v>
      </c>
      <c r="G29" s="41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Z29" s="3"/>
      <c r="AA29" s="3" t="s">
        <v>8</v>
      </c>
      <c r="AB29" s="3"/>
      <c r="AC29" s="3" t="s">
        <v>20</v>
      </c>
      <c r="AD29" s="3"/>
      <c r="AE29" s="3" t="s">
        <v>9</v>
      </c>
      <c r="AM29" s="43" t="s">
        <v>45</v>
      </c>
    </row>
    <row r="30" spans="1:39" ht="37.5" customHeight="1">
      <c r="A30" s="5"/>
      <c r="B30" s="42"/>
      <c r="C30" s="134" t="s">
        <v>108</v>
      </c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Z30" s="3"/>
      <c r="AA30" s="3"/>
      <c r="AB30" s="3"/>
      <c r="AC30" s="3"/>
      <c r="AD30" s="3"/>
      <c r="AE30" s="3"/>
      <c r="AM30" s="43" t="s">
        <v>107</v>
      </c>
    </row>
    <row r="31" spans="2:39" ht="37.5" customHeight="1"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AM31" s="43" t="s">
        <v>109</v>
      </c>
    </row>
    <row r="32" spans="2:39" ht="33.75" customHeight="1"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AM32" s="43" t="s">
        <v>111</v>
      </c>
    </row>
    <row r="33" spans="2:39" ht="18.75" customHeight="1"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AM33" s="43" t="s">
        <v>112</v>
      </c>
    </row>
    <row r="34" spans="2:39" ht="18.75" customHeight="1"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AM34" s="43" t="s">
        <v>113</v>
      </c>
    </row>
    <row r="35" spans="2:39" ht="18.75" customHeight="1"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AM35" s="43" t="s">
        <v>114</v>
      </c>
    </row>
    <row r="36" spans="2:39" ht="18.75" customHeight="1"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AM36" s="43" t="s">
        <v>115</v>
      </c>
    </row>
    <row r="37" spans="2:39" ht="18.75" customHeight="1"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AM37" s="43" t="s">
        <v>116</v>
      </c>
    </row>
    <row r="38" spans="2:39" ht="18.75" customHeight="1"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AM38" s="43" t="s">
        <v>117</v>
      </c>
    </row>
    <row r="39" spans="2:39" ht="18.75" customHeight="1">
      <c r="B39" s="172"/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AM39" s="43" t="s">
        <v>118</v>
      </c>
    </row>
    <row r="40" spans="2:39" ht="18.75" customHeight="1">
      <c r="B40" s="137" t="s">
        <v>120</v>
      </c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44"/>
      <c r="AM40" s="43" t="s">
        <v>119</v>
      </c>
    </row>
    <row r="41" ht="18.75" customHeight="1">
      <c r="AM41" s="43" t="s">
        <v>121</v>
      </c>
    </row>
    <row r="42" spans="4:39" ht="15.75">
      <c r="D42" s="9"/>
      <c r="AM42" s="43" t="s">
        <v>122</v>
      </c>
    </row>
    <row r="43" ht="15.75">
      <c r="AM43" s="43" t="s">
        <v>28</v>
      </c>
    </row>
    <row r="44" ht="15.75">
      <c r="AM44" s="43" t="s">
        <v>123</v>
      </c>
    </row>
    <row r="45" ht="15.75">
      <c r="AM45" s="43" t="s">
        <v>124</v>
      </c>
    </row>
    <row r="46" ht="15.75">
      <c r="AM46" s="43" t="s">
        <v>125</v>
      </c>
    </row>
    <row r="47" ht="15.75">
      <c r="AM47" s="43" t="s">
        <v>126</v>
      </c>
    </row>
    <row r="48" ht="15.75">
      <c r="AM48" s="43" t="s">
        <v>127</v>
      </c>
    </row>
    <row r="49" ht="15.75">
      <c r="AM49" s="43" t="s">
        <v>128</v>
      </c>
    </row>
    <row r="50" ht="15.75">
      <c r="AM50" s="43" t="s">
        <v>129</v>
      </c>
    </row>
    <row r="51" ht="15.75">
      <c r="AM51" s="43" t="s">
        <v>130</v>
      </c>
    </row>
    <row r="52" ht="15.75">
      <c r="AM52" s="43" t="s">
        <v>131</v>
      </c>
    </row>
    <row r="53" ht="15.75">
      <c r="AM53" s="43" t="s">
        <v>132</v>
      </c>
    </row>
    <row r="54" ht="15.75">
      <c r="AM54" s="43" t="s">
        <v>30</v>
      </c>
    </row>
    <row r="55" ht="15.75">
      <c r="AM55" s="43" t="s">
        <v>133</v>
      </c>
    </row>
    <row r="56" ht="15.75">
      <c r="AM56" s="43" t="s">
        <v>134</v>
      </c>
    </row>
    <row r="57" ht="15.75">
      <c r="AM57" s="43" t="s">
        <v>135</v>
      </c>
    </row>
    <row r="58" ht="15.75">
      <c r="AM58" s="43" t="s">
        <v>136</v>
      </c>
    </row>
    <row r="59" ht="15.75">
      <c r="AM59" s="43" t="s">
        <v>137</v>
      </c>
    </row>
    <row r="60" ht="15.75">
      <c r="AM60" s="43" t="s">
        <v>138</v>
      </c>
    </row>
    <row r="61" ht="15.75">
      <c r="AM61" s="43" t="s">
        <v>139</v>
      </c>
    </row>
    <row r="62" ht="15.75">
      <c r="AM62" s="43" t="s">
        <v>140</v>
      </c>
    </row>
    <row r="63" ht="15.75">
      <c r="AM63" s="43" t="s">
        <v>141</v>
      </c>
    </row>
    <row r="64" ht="15.75">
      <c r="AM64" s="43" t="s">
        <v>142</v>
      </c>
    </row>
    <row r="65" ht="15.75">
      <c r="AM65" s="43" t="s">
        <v>143</v>
      </c>
    </row>
    <row r="66" ht="15.75">
      <c r="AM66" s="43" t="s">
        <v>144</v>
      </c>
    </row>
    <row r="67" ht="15.75">
      <c r="AM67" s="43" t="s">
        <v>145</v>
      </c>
    </row>
    <row r="68" ht="15.75">
      <c r="AM68" s="43" t="s">
        <v>146</v>
      </c>
    </row>
    <row r="69" ht="15.75">
      <c r="AM69" s="43" t="s">
        <v>147</v>
      </c>
    </row>
    <row r="70" ht="15.75">
      <c r="AM70" s="43" t="s">
        <v>148</v>
      </c>
    </row>
    <row r="71" ht="15.75">
      <c r="AM71" s="43" t="s">
        <v>149</v>
      </c>
    </row>
    <row r="72" ht="15.75">
      <c r="AM72" s="43" t="s">
        <v>150</v>
      </c>
    </row>
  </sheetData>
  <sheetProtection password="CE88" sheet="1" formatCells="0" selectLockedCells="1"/>
  <mergeCells count="67">
    <mergeCell ref="B31:W39"/>
    <mergeCell ref="B40:W40"/>
    <mergeCell ref="H25:L25"/>
    <mergeCell ref="M25:R25"/>
    <mergeCell ref="S25:W25"/>
    <mergeCell ref="H26:W29"/>
    <mergeCell ref="C30:M30"/>
    <mergeCell ref="N30:W30"/>
    <mergeCell ref="B18:W18"/>
    <mergeCell ref="H19:W19"/>
    <mergeCell ref="H20:L20"/>
    <mergeCell ref="M20:R20"/>
    <mergeCell ref="S20:W20"/>
    <mergeCell ref="H21:W24"/>
    <mergeCell ref="B15:W15"/>
    <mergeCell ref="C16:E16"/>
    <mergeCell ref="G16:I16"/>
    <mergeCell ref="J16:W16"/>
    <mergeCell ref="C17:G17"/>
    <mergeCell ref="H17:P17"/>
    <mergeCell ref="Q17:W17"/>
    <mergeCell ref="L13:M14"/>
    <mergeCell ref="N13:O14"/>
    <mergeCell ref="P13:Q14"/>
    <mergeCell ref="R13:S14"/>
    <mergeCell ref="U13:V13"/>
    <mergeCell ref="U14:V14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B9:B10"/>
    <mergeCell ref="C9:F10"/>
    <mergeCell ref="G9:K9"/>
    <mergeCell ref="L9:M10"/>
    <mergeCell ref="N9:O10"/>
    <mergeCell ref="P9:Q10"/>
    <mergeCell ref="B6:F6"/>
    <mergeCell ref="G6:W6"/>
    <mergeCell ref="B7:E7"/>
    <mergeCell ref="F7:O7"/>
    <mergeCell ref="P7:W7"/>
    <mergeCell ref="B8:E8"/>
    <mergeCell ref="F8:O8"/>
    <mergeCell ref="P8:W8"/>
    <mergeCell ref="C2:W2"/>
    <mergeCell ref="B3:G4"/>
    <mergeCell ref="H3:R4"/>
    <mergeCell ref="S3:W4"/>
    <mergeCell ref="B5:F5"/>
    <mergeCell ref="G5:W5"/>
  </mergeCells>
  <dataValidations count="5">
    <dataValidation type="list" allowBlank="1" showErrorMessage="1" sqref="Q17">
      <formula1>$AO$3:$AO$5</formula1>
      <formula2>0</formula2>
    </dataValidation>
    <dataValidation type="list" allowBlank="1" showErrorMessage="1" sqref="C17:G17">
      <formula1>$AN$3:$AN$6</formula1>
      <formula2>0</formula2>
    </dataValidation>
    <dataValidation type="list" allowBlank="1" showErrorMessage="1" sqref="B11 B13">
      <formula1>$AM$3:$AM$72</formula1>
      <formula2>0</formula2>
    </dataValidation>
    <dataValidation type="list" allowBlank="1" showErrorMessage="1" sqref="B9">
      <formula1>$AL$4:$AL$20</formula1>
      <formula2>0</formula2>
    </dataValidation>
    <dataValidation type="list" allowBlank="1" showErrorMessage="1" sqref="B3:G4">
      <formula1>"NIKÉ HANDBALL EXTRALIGA,MOL LIGA,1.LIGA MUŽI,1.LIGA ŽENY,DORASTENECKÉ LIGY,TURNAJ,PRÍPRAVNÝ ZÁPAS,"</formula1>
      <formula2>0</formula2>
    </dataValidation>
  </dataValidations>
  <hyperlinks>
    <hyperlink ref="B40" r:id="rId1" display="www.slovakhandball.sk"/>
  </hyperlinks>
  <printOptions horizontalCentered="1"/>
  <pageMargins left="0" right="0" top="0" bottom="0" header="0.5118055555555555" footer="0.5118055555555555"/>
  <pageSetup horizontalDpi="300" verticalDpi="300" orientation="portrait" paperSize="9" scale="85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zoomScalePageLayoutView="0" workbookViewId="0" topLeftCell="A16">
      <selection activeCell="E40" sqref="E40"/>
    </sheetView>
  </sheetViews>
  <sheetFormatPr defaultColWidth="4.57421875" defaultRowHeight="12.75"/>
  <cols>
    <col min="1" max="1" width="5.140625" style="1" customWidth="1"/>
    <col min="2" max="2" width="31.8515625" style="1" customWidth="1"/>
    <col min="3" max="4" width="5.00390625" style="1" customWidth="1"/>
    <col min="5" max="5" width="6.57421875" style="1" customWidth="1"/>
    <col min="6" max="7" width="5.00390625" style="1" customWidth="1"/>
    <col min="8" max="9" width="3.00390625" style="1" customWidth="1"/>
    <col min="10" max="10" width="3.140625" style="1" customWidth="1"/>
    <col min="11" max="15" width="3.00390625" style="1" customWidth="1"/>
    <col min="16" max="16" width="0" style="1" hidden="1" customWidth="1"/>
    <col min="17" max="22" width="3.00390625" style="1" customWidth="1"/>
    <col min="23" max="23" width="2.8515625" style="1" customWidth="1"/>
    <col min="24" max="24" width="5.140625" style="1" customWidth="1"/>
    <col min="25" max="25" width="5.7109375" style="1" customWidth="1"/>
    <col min="26" max="26" width="4.7109375" style="1" customWidth="1"/>
    <col min="27" max="27" width="6.421875" style="1" customWidth="1"/>
    <col min="28" max="30" width="4.57421875" style="1" customWidth="1"/>
    <col min="31" max="31" width="4.8515625" style="1" customWidth="1"/>
    <col min="32" max="32" width="5.421875" style="3" customWidth="1"/>
    <col min="33" max="37" width="4.57421875" style="3" customWidth="1"/>
    <col min="38" max="38" width="2.421875" style="3" customWidth="1"/>
    <col min="39" max="39" width="4.57421875" style="3" customWidth="1"/>
    <col min="40" max="40" width="5.140625" style="3" customWidth="1"/>
    <col min="41" max="41" width="4.57421875" style="3" customWidth="1"/>
    <col min="42" max="16384" width="4.57421875" style="1" customWidth="1"/>
  </cols>
  <sheetData>
    <row r="1" ht="12.75"/>
    <row r="2" spans="1:23" ht="35.25" customHeight="1">
      <c r="A2" s="2"/>
      <c r="B2" s="58"/>
      <c r="C2" s="174" t="s">
        <v>154</v>
      </c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</row>
    <row r="3" spans="1:39" ht="15" customHeight="1">
      <c r="A3" s="2"/>
      <c r="B3" s="175" t="str">
        <f>DELEGÁT!B3</f>
        <v>NIKÉ HANDBALL EXTRALIGA</v>
      </c>
      <c r="C3" s="175"/>
      <c r="D3" s="175"/>
      <c r="E3" s="175"/>
      <c r="F3" s="175"/>
      <c r="G3" s="175"/>
      <c r="H3" s="176" t="s">
        <v>2</v>
      </c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7" t="str">
        <f>DELEGÁT!S3</f>
        <v>XL-03</v>
      </c>
      <c r="T3" s="177"/>
      <c r="U3" s="177"/>
      <c r="V3" s="177"/>
      <c r="W3" s="177"/>
      <c r="AM3" s="43"/>
    </row>
    <row r="4" spans="1:39" ht="10.5" customHeight="1">
      <c r="A4" s="2"/>
      <c r="B4" s="175"/>
      <c r="C4" s="175"/>
      <c r="D4" s="175"/>
      <c r="E4" s="175"/>
      <c r="F4" s="175"/>
      <c r="G4" s="175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7"/>
      <c r="T4" s="177"/>
      <c r="U4" s="177"/>
      <c r="V4" s="177"/>
      <c r="W4" s="177"/>
      <c r="AD4" s="3"/>
      <c r="AE4" s="3"/>
      <c r="AL4" s="43"/>
      <c r="AM4" s="43"/>
    </row>
    <row r="5" spans="1:39" s="3" customFormat="1" ht="23.25" customHeight="1">
      <c r="A5" s="1"/>
      <c r="B5" s="178" t="s">
        <v>155</v>
      </c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"/>
      <c r="Y5" s="1"/>
      <c r="Z5" s="1"/>
      <c r="AA5" s="1"/>
      <c r="AB5" s="1"/>
      <c r="AC5" s="1"/>
      <c r="AM5" s="43"/>
    </row>
    <row r="6" spans="1:39" s="3" customFormat="1" ht="15.75" customHeight="1">
      <c r="A6" s="1"/>
      <c r="B6" s="179" t="s">
        <v>156</v>
      </c>
      <c r="C6" s="179"/>
      <c r="D6" s="179"/>
      <c r="E6" s="179"/>
      <c r="F6" s="180" t="s">
        <v>157</v>
      </c>
      <c r="G6" s="180"/>
      <c r="H6" s="180"/>
      <c r="I6" s="180"/>
      <c r="J6" s="180"/>
      <c r="K6" s="181" t="s">
        <v>158</v>
      </c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"/>
      <c r="Y6" s="1"/>
      <c r="Z6" s="1"/>
      <c r="AA6" s="1"/>
      <c r="AB6" s="1"/>
      <c r="AC6" s="1"/>
      <c r="AE6" s="3" t="s">
        <v>159</v>
      </c>
      <c r="AM6" s="43"/>
    </row>
    <row r="7" spans="1:39" s="3" customFormat="1" ht="15.75">
      <c r="A7" s="1"/>
      <c r="B7" s="182" t="s">
        <v>160</v>
      </c>
      <c r="C7" s="182"/>
      <c r="D7" s="182"/>
      <c r="E7" s="182"/>
      <c r="F7" s="183" t="s">
        <v>159</v>
      </c>
      <c r="G7" s="183"/>
      <c r="H7" s="183"/>
      <c r="I7" s="183"/>
      <c r="J7" s="183"/>
      <c r="K7" s="184" t="s">
        <v>161</v>
      </c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"/>
      <c r="Y7" s="1"/>
      <c r="Z7" s="1"/>
      <c r="AA7" s="1"/>
      <c r="AB7" s="1"/>
      <c r="AC7" s="1"/>
      <c r="AE7" s="3" t="s">
        <v>86</v>
      </c>
      <c r="AM7" s="43"/>
    </row>
    <row r="8" spans="1:39" s="3" customFormat="1" ht="15.75">
      <c r="A8" s="1"/>
      <c r="B8" s="185" t="s">
        <v>162</v>
      </c>
      <c r="C8" s="185"/>
      <c r="D8" s="185"/>
      <c r="E8" s="185"/>
      <c r="F8" s="186" t="s">
        <v>159</v>
      </c>
      <c r="G8" s="186"/>
      <c r="H8" s="186"/>
      <c r="I8" s="186"/>
      <c r="J8" s="186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"/>
      <c r="Y8" s="1"/>
      <c r="Z8" s="1"/>
      <c r="AA8" s="1"/>
      <c r="AB8" s="1"/>
      <c r="AC8" s="1"/>
      <c r="AM8" s="43"/>
    </row>
    <row r="9" spans="1:39" s="3" customFormat="1" ht="15.75" customHeight="1">
      <c r="A9" s="1"/>
      <c r="B9" s="188" t="s">
        <v>163</v>
      </c>
      <c r="C9" s="188"/>
      <c r="D9" s="188"/>
      <c r="E9" s="188"/>
      <c r="F9" s="186" t="s">
        <v>159</v>
      </c>
      <c r="G9" s="186"/>
      <c r="H9" s="186"/>
      <c r="I9" s="186"/>
      <c r="J9" s="186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"/>
      <c r="Y9" s="1"/>
      <c r="Z9" s="1"/>
      <c r="AA9" s="1"/>
      <c r="AB9" s="1"/>
      <c r="AC9" s="1"/>
      <c r="AM9" s="43"/>
    </row>
    <row r="10" spans="1:39" s="3" customFormat="1" ht="15.75" customHeight="1">
      <c r="A10" s="1"/>
      <c r="B10" s="188" t="s">
        <v>164</v>
      </c>
      <c r="C10" s="188"/>
      <c r="D10" s="188"/>
      <c r="E10" s="188"/>
      <c r="F10" s="186" t="s">
        <v>159</v>
      </c>
      <c r="G10" s="186"/>
      <c r="H10" s="186"/>
      <c r="I10" s="186"/>
      <c r="J10" s="186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"/>
      <c r="Y10" s="1"/>
      <c r="Z10" s="1"/>
      <c r="AA10" s="1"/>
      <c r="AB10" s="1"/>
      <c r="AC10" s="1"/>
      <c r="AM10" s="43"/>
    </row>
    <row r="11" spans="1:39" s="3" customFormat="1" ht="15.75">
      <c r="A11" s="1"/>
      <c r="B11" s="188" t="s">
        <v>165</v>
      </c>
      <c r="C11" s="188"/>
      <c r="D11" s="188"/>
      <c r="E11" s="188"/>
      <c r="F11" s="186" t="s">
        <v>159</v>
      </c>
      <c r="G11" s="186"/>
      <c r="H11" s="186"/>
      <c r="I11" s="186"/>
      <c r="J11" s="186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"/>
      <c r="Y11" s="1"/>
      <c r="Z11" s="1"/>
      <c r="AA11" s="1"/>
      <c r="AB11" s="1"/>
      <c r="AC11" s="1"/>
      <c r="AM11" s="43"/>
    </row>
    <row r="12" spans="1:39" s="3" customFormat="1" ht="15.75">
      <c r="A12" s="1"/>
      <c r="B12" s="188" t="s">
        <v>166</v>
      </c>
      <c r="C12" s="188"/>
      <c r="D12" s="188"/>
      <c r="E12" s="188"/>
      <c r="F12" s="186" t="s">
        <v>159</v>
      </c>
      <c r="G12" s="186"/>
      <c r="H12" s="186"/>
      <c r="I12" s="186"/>
      <c r="J12" s="186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"/>
      <c r="Y12" s="1"/>
      <c r="Z12" s="1"/>
      <c r="AA12" s="1"/>
      <c r="AB12" s="1"/>
      <c r="AC12" s="1"/>
      <c r="AM12" s="43"/>
    </row>
    <row r="13" spans="1:39" s="3" customFormat="1" ht="15.75">
      <c r="A13" s="1"/>
      <c r="B13" s="188" t="s">
        <v>167</v>
      </c>
      <c r="C13" s="188"/>
      <c r="D13" s="188"/>
      <c r="E13" s="188"/>
      <c r="F13" s="186" t="s">
        <v>159</v>
      </c>
      <c r="G13" s="186"/>
      <c r="H13" s="186"/>
      <c r="I13" s="186"/>
      <c r="J13" s="186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"/>
      <c r="Y13" s="1"/>
      <c r="Z13" s="1"/>
      <c r="AA13" s="1"/>
      <c r="AB13" s="1"/>
      <c r="AC13" s="1"/>
      <c r="AM13" s="43"/>
    </row>
    <row r="14" spans="1:39" s="3" customFormat="1" ht="15.75">
      <c r="A14" s="1"/>
      <c r="B14" s="188" t="s">
        <v>168</v>
      </c>
      <c r="C14" s="188"/>
      <c r="D14" s="188"/>
      <c r="E14" s="188"/>
      <c r="F14" s="186" t="s">
        <v>159</v>
      </c>
      <c r="G14" s="186"/>
      <c r="H14" s="186"/>
      <c r="I14" s="186"/>
      <c r="J14" s="186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"/>
      <c r="Y14" s="1"/>
      <c r="Z14" s="1"/>
      <c r="AA14" s="1"/>
      <c r="AB14" s="1"/>
      <c r="AC14" s="1"/>
      <c r="AM14" s="43"/>
    </row>
    <row r="15" spans="1:39" s="3" customFormat="1" ht="15.75" customHeight="1">
      <c r="A15" s="1"/>
      <c r="B15" s="188" t="s">
        <v>169</v>
      </c>
      <c r="C15" s="188"/>
      <c r="D15" s="188"/>
      <c r="E15" s="188"/>
      <c r="F15" s="186" t="s">
        <v>159</v>
      </c>
      <c r="G15" s="186"/>
      <c r="H15" s="186"/>
      <c r="I15" s="186"/>
      <c r="J15" s="186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"/>
      <c r="Y15" s="1"/>
      <c r="Z15" s="1"/>
      <c r="AA15" s="1"/>
      <c r="AB15" s="1"/>
      <c r="AC15" s="1"/>
      <c r="AM15" s="43"/>
    </row>
    <row r="16" spans="1:39" s="3" customFormat="1" ht="15.75" customHeight="1">
      <c r="A16" s="1"/>
      <c r="B16" s="188" t="s">
        <v>170</v>
      </c>
      <c r="C16" s="188"/>
      <c r="D16" s="188"/>
      <c r="E16" s="188"/>
      <c r="F16" s="186" t="s">
        <v>159</v>
      </c>
      <c r="G16" s="186"/>
      <c r="H16" s="186"/>
      <c r="I16" s="186"/>
      <c r="J16" s="186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"/>
      <c r="Y16" s="1"/>
      <c r="Z16" s="1"/>
      <c r="AA16" s="1"/>
      <c r="AB16" s="1"/>
      <c r="AC16" s="1"/>
      <c r="AM16" s="43"/>
    </row>
    <row r="17" spans="1:39" s="3" customFormat="1" ht="15.75" customHeight="1">
      <c r="A17" s="1"/>
      <c r="B17" s="188" t="s">
        <v>171</v>
      </c>
      <c r="C17" s="188"/>
      <c r="D17" s="188"/>
      <c r="E17" s="188"/>
      <c r="F17" s="186" t="s">
        <v>86</v>
      </c>
      <c r="G17" s="186"/>
      <c r="H17" s="186"/>
      <c r="I17" s="186"/>
      <c r="J17" s="186"/>
      <c r="K17" s="187" t="s">
        <v>172</v>
      </c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"/>
      <c r="Y17" s="1"/>
      <c r="Z17" s="1"/>
      <c r="AA17" s="1"/>
      <c r="AB17" s="1"/>
      <c r="AC17" s="1"/>
      <c r="AM17" s="43"/>
    </row>
    <row r="18" spans="1:39" s="3" customFormat="1" ht="15.75" customHeight="1">
      <c r="A18" s="1"/>
      <c r="B18" s="188" t="s">
        <v>173</v>
      </c>
      <c r="C18" s="188"/>
      <c r="D18" s="188"/>
      <c r="E18" s="188"/>
      <c r="F18" s="186" t="s">
        <v>159</v>
      </c>
      <c r="G18" s="186"/>
      <c r="H18" s="186"/>
      <c r="I18" s="186"/>
      <c r="J18" s="186"/>
      <c r="K18" s="187" t="s">
        <v>70</v>
      </c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"/>
      <c r="Y18" s="1"/>
      <c r="Z18" s="1"/>
      <c r="AA18" s="1"/>
      <c r="AB18" s="1"/>
      <c r="AC18" s="1"/>
      <c r="AM18" s="43"/>
    </row>
    <row r="19" spans="1:39" s="3" customFormat="1" ht="15.75">
      <c r="A19" s="1"/>
      <c r="B19" s="188" t="s">
        <v>174</v>
      </c>
      <c r="C19" s="188"/>
      <c r="D19" s="188"/>
      <c r="E19" s="188"/>
      <c r="F19" s="186" t="s">
        <v>159</v>
      </c>
      <c r="G19" s="186"/>
      <c r="H19" s="186"/>
      <c r="I19" s="186"/>
      <c r="J19" s="186"/>
      <c r="K19" s="187" t="s">
        <v>70</v>
      </c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"/>
      <c r="Y19" s="1"/>
      <c r="Z19" s="1"/>
      <c r="AA19" s="1"/>
      <c r="AB19" s="1"/>
      <c r="AC19" s="1"/>
      <c r="AM19" s="43"/>
    </row>
    <row r="20" spans="1:39" s="3" customFormat="1" ht="15.75">
      <c r="A20" s="1"/>
      <c r="B20" s="189" t="s">
        <v>175</v>
      </c>
      <c r="C20" s="189"/>
      <c r="D20" s="189"/>
      <c r="E20" s="189"/>
      <c r="F20" s="190" t="s">
        <v>159</v>
      </c>
      <c r="G20" s="190"/>
      <c r="H20" s="190"/>
      <c r="I20" s="190"/>
      <c r="J20" s="190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"/>
      <c r="Y20" s="1"/>
      <c r="Z20" s="1"/>
      <c r="AA20" s="1"/>
      <c r="AB20" s="1"/>
      <c r="AC20" s="1"/>
      <c r="AM20" s="43"/>
    </row>
    <row r="21" spans="1:39" s="3" customFormat="1" ht="23.25" customHeight="1">
      <c r="A21" s="1"/>
      <c r="B21" s="192" t="s">
        <v>176</v>
      </c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"/>
      <c r="Y21" s="1"/>
      <c r="Z21" s="1"/>
      <c r="AA21" s="1"/>
      <c r="AB21" s="1"/>
      <c r="AC21" s="1"/>
      <c r="AM21" s="43"/>
    </row>
    <row r="22" spans="1:39" s="3" customFormat="1" ht="16.5" customHeight="1">
      <c r="A22" s="1"/>
      <c r="B22" s="193" t="s">
        <v>156</v>
      </c>
      <c r="C22" s="193"/>
      <c r="D22" s="193"/>
      <c r="E22" s="193"/>
      <c r="F22" s="194" t="s">
        <v>157</v>
      </c>
      <c r="G22" s="194"/>
      <c r="H22" s="194"/>
      <c r="I22" s="194"/>
      <c r="J22" s="194"/>
      <c r="K22" s="195" t="s">
        <v>158</v>
      </c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"/>
      <c r="Y22" s="1"/>
      <c r="Z22" s="1"/>
      <c r="AA22" s="1"/>
      <c r="AB22" s="1"/>
      <c r="AC22" s="1"/>
      <c r="AM22" s="43"/>
    </row>
    <row r="23" spans="1:39" s="3" customFormat="1" ht="15.75" customHeight="1">
      <c r="A23" s="1"/>
      <c r="B23" s="182" t="s">
        <v>177</v>
      </c>
      <c r="C23" s="182"/>
      <c r="D23" s="182"/>
      <c r="E23" s="182"/>
      <c r="F23" s="196" t="s">
        <v>159</v>
      </c>
      <c r="G23" s="196"/>
      <c r="H23" s="196"/>
      <c r="I23" s="196"/>
      <c r="J23" s="196"/>
      <c r="K23" s="197" t="s">
        <v>178</v>
      </c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"/>
      <c r="Y23" s="1"/>
      <c r="Z23" s="1"/>
      <c r="AA23" s="1"/>
      <c r="AB23" s="1"/>
      <c r="AC23" s="1"/>
      <c r="AM23" s="43"/>
    </row>
    <row r="24" spans="1:39" s="3" customFormat="1" ht="15.75" customHeight="1">
      <c r="A24" s="1"/>
      <c r="B24" s="188" t="s">
        <v>179</v>
      </c>
      <c r="C24" s="188"/>
      <c r="D24" s="188"/>
      <c r="E24" s="188"/>
      <c r="F24" s="186" t="s">
        <v>159</v>
      </c>
      <c r="G24" s="186"/>
      <c r="H24" s="186"/>
      <c r="I24" s="186"/>
      <c r="J24" s="186"/>
      <c r="K24" s="187" t="s">
        <v>180</v>
      </c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"/>
      <c r="Y24" s="1"/>
      <c r="Z24" s="1"/>
      <c r="AA24" s="1"/>
      <c r="AB24" s="1"/>
      <c r="AC24" s="1"/>
      <c r="AM24" s="43"/>
    </row>
    <row r="25" spans="1:39" s="3" customFormat="1" ht="15.75">
      <c r="A25" s="1"/>
      <c r="B25" s="188" t="s">
        <v>181</v>
      </c>
      <c r="C25" s="188"/>
      <c r="D25" s="188"/>
      <c r="E25" s="188"/>
      <c r="F25" s="186" t="s">
        <v>159</v>
      </c>
      <c r="G25" s="186"/>
      <c r="H25" s="186"/>
      <c r="I25" s="186"/>
      <c r="J25" s="186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"/>
      <c r="Y25" s="1"/>
      <c r="Z25" s="1"/>
      <c r="AA25" s="1"/>
      <c r="AB25" s="1"/>
      <c r="AC25" s="1"/>
      <c r="AM25" s="43"/>
    </row>
    <row r="26" spans="1:39" s="3" customFormat="1" ht="15.75" customHeight="1">
      <c r="A26" s="1"/>
      <c r="B26" s="188" t="s">
        <v>182</v>
      </c>
      <c r="C26" s="188"/>
      <c r="D26" s="188"/>
      <c r="E26" s="188"/>
      <c r="F26" s="186" t="s">
        <v>159</v>
      </c>
      <c r="G26" s="186"/>
      <c r="H26" s="186"/>
      <c r="I26" s="186"/>
      <c r="J26" s="186"/>
      <c r="K26" s="187" t="s">
        <v>70</v>
      </c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"/>
      <c r="Y26" s="1"/>
      <c r="Z26" s="1"/>
      <c r="AA26" s="1"/>
      <c r="AB26" s="1"/>
      <c r="AC26" s="1"/>
      <c r="AM26" s="43"/>
    </row>
    <row r="27" spans="1:39" s="3" customFormat="1" ht="15.75" customHeight="1">
      <c r="A27" s="1"/>
      <c r="B27" s="188" t="s">
        <v>183</v>
      </c>
      <c r="C27" s="188"/>
      <c r="D27" s="188"/>
      <c r="E27" s="188"/>
      <c r="F27" s="59"/>
      <c r="G27" s="198" t="s">
        <v>159</v>
      </c>
      <c r="H27" s="198"/>
      <c r="I27" s="198"/>
      <c r="J27" s="198"/>
      <c r="K27" s="187">
        <v>60</v>
      </c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"/>
      <c r="Y27" s="1"/>
      <c r="Z27" s="1"/>
      <c r="AA27" s="1"/>
      <c r="AB27" s="1"/>
      <c r="AC27" s="1"/>
      <c r="AE27" s="3" t="s">
        <v>47</v>
      </c>
      <c r="AM27" s="43"/>
    </row>
    <row r="28" spans="1:39" s="3" customFormat="1" ht="15.75" customHeight="1">
      <c r="A28" s="1"/>
      <c r="B28" s="189" t="s">
        <v>184</v>
      </c>
      <c r="C28" s="189"/>
      <c r="D28" s="189"/>
      <c r="E28" s="189"/>
      <c r="F28" s="199" t="s">
        <v>159</v>
      </c>
      <c r="G28" s="199"/>
      <c r="H28" s="199"/>
      <c r="I28" s="199"/>
      <c r="J28" s="199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"/>
      <c r="Y28" s="1"/>
      <c r="Z28" s="1"/>
      <c r="AA28" s="1"/>
      <c r="AB28" s="1"/>
      <c r="AC28" s="1"/>
      <c r="AE28" s="3" t="s">
        <v>56</v>
      </c>
      <c r="AM28" s="43"/>
    </row>
    <row r="29" spans="1:39" s="3" customFormat="1" ht="23.25" customHeight="1">
      <c r="A29" s="1"/>
      <c r="B29" s="192" t="s">
        <v>185</v>
      </c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"/>
      <c r="Y29" s="1"/>
      <c r="Z29" s="1"/>
      <c r="AA29" s="1"/>
      <c r="AB29" s="1"/>
      <c r="AC29" s="1"/>
      <c r="AE29" s="3" t="s">
        <v>186</v>
      </c>
      <c r="AM29" s="43"/>
    </row>
    <row r="30" spans="1:39" s="3" customFormat="1" ht="16.5" customHeight="1">
      <c r="A30" s="1"/>
      <c r="B30" s="200" t="s">
        <v>156</v>
      </c>
      <c r="C30" s="200"/>
      <c r="D30" s="200"/>
      <c r="E30" s="200"/>
      <c r="F30" s="201" t="s">
        <v>187</v>
      </c>
      <c r="G30" s="201"/>
      <c r="H30" s="201" t="s">
        <v>188</v>
      </c>
      <c r="I30" s="201"/>
      <c r="J30" s="201"/>
      <c r="K30" s="202" t="s">
        <v>158</v>
      </c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1"/>
      <c r="Y30" s="1"/>
      <c r="Z30" s="1"/>
      <c r="AA30" s="1"/>
      <c r="AB30" s="1"/>
      <c r="AC30" s="1"/>
      <c r="AE30" s="3" t="s">
        <v>50</v>
      </c>
      <c r="AM30" s="43"/>
    </row>
    <row r="31" spans="1:39" s="3" customFormat="1" ht="15.75" customHeight="1">
      <c r="A31" s="1"/>
      <c r="B31" s="203" t="s">
        <v>189</v>
      </c>
      <c r="C31" s="203"/>
      <c r="D31" s="203"/>
      <c r="E31" s="203"/>
      <c r="F31" s="204" t="s">
        <v>159</v>
      </c>
      <c r="G31" s="204"/>
      <c r="H31" s="204" t="s">
        <v>159</v>
      </c>
      <c r="I31" s="204"/>
      <c r="J31" s="204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1"/>
      <c r="Y31" s="1"/>
      <c r="Z31" s="1"/>
      <c r="AA31" s="1"/>
      <c r="AB31" s="1"/>
      <c r="AC31" s="1"/>
      <c r="AE31" s="3" t="s">
        <v>190</v>
      </c>
      <c r="AM31" s="43"/>
    </row>
    <row r="32" spans="1:39" s="3" customFormat="1" ht="15.75" customHeight="1">
      <c r="A32" s="1"/>
      <c r="B32" s="206" t="s">
        <v>191</v>
      </c>
      <c r="C32" s="206"/>
      <c r="D32" s="206"/>
      <c r="E32" s="206"/>
      <c r="F32" s="207" t="s">
        <v>56</v>
      </c>
      <c r="G32" s="207"/>
      <c r="H32" s="207" t="s">
        <v>56</v>
      </c>
      <c r="I32" s="207"/>
      <c r="J32" s="207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1"/>
      <c r="Y32" s="1"/>
      <c r="Z32" s="1"/>
      <c r="AA32" s="1"/>
      <c r="AB32" s="1"/>
      <c r="AC32" s="1"/>
      <c r="AM32" s="43"/>
    </row>
    <row r="33" spans="1:39" s="3" customFormat="1" ht="15.75" customHeight="1">
      <c r="A33" s="1"/>
      <c r="B33" s="206" t="s">
        <v>192</v>
      </c>
      <c r="C33" s="206"/>
      <c r="D33" s="206"/>
      <c r="E33" s="206"/>
      <c r="F33" s="207" t="s">
        <v>159</v>
      </c>
      <c r="G33" s="207"/>
      <c r="H33" s="207" t="s">
        <v>159</v>
      </c>
      <c r="I33" s="207"/>
      <c r="J33" s="207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1"/>
      <c r="Y33" s="1"/>
      <c r="Z33" s="1"/>
      <c r="AA33" s="1"/>
      <c r="AB33" s="1"/>
      <c r="AC33" s="1"/>
      <c r="AM33" s="43"/>
    </row>
    <row r="34" spans="1:39" s="3" customFormat="1" ht="15.75" customHeight="1">
      <c r="A34" s="1"/>
      <c r="B34" s="206" t="s">
        <v>193</v>
      </c>
      <c r="C34" s="206"/>
      <c r="D34" s="206"/>
      <c r="E34" s="206"/>
      <c r="F34" s="207" t="s">
        <v>159</v>
      </c>
      <c r="G34" s="207"/>
      <c r="H34" s="207" t="s">
        <v>159</v>
      </c>
      <c r="I34" s="207"/>
      <c r="J34" s="207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1"/>
      <c r="Y34" s="1"/>
      <c r="Z34" s="1"/>
      <c r="AA34" s="1"/>
      <c r="AB34" s="1"/>
      <c r="AC34" s="1"/>
      <c r="AM34" s="43"/>
    </row>
    <row r="35" spans="1:39" s="3" customFormat="1" ht="15.75" customHeight="1">
      <c r="A35" s="1"/>
      <c r="B35" s="206" t="s">
        <v>194</v>
      </c>
      <c r="C35" s="206"/>
      <c r="D35" s="206"/>
      <c r="E35" s="206"/>
      <c r="F35" s="207" t="s">
        <v>159</v>
      </c>
      <c r="G35" s="207"/>
      <c r="H35" s="207" t="s">
        <v>159</v>
      </c>
      <c r="I35" s="207"/>
      <c r="J35" s="207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1"/>
      <c r="Y35" s="1"/>
      <c r="Z35" s="1"/>
      <c r="AA35" s="1"/>
      <c r="AB35" s="1"/>
      <c r="AC35" s="1"/>
      <c r="AM35" s="43"/>
    </row>
    <row r="36" spans="1:39" s="3" customFormat="1" ht="15.75" customHeight="1">
      <c r="A36" s="1"/>
      <c r="B36" s="209" t="s">
        <v>195</v>
      </c>
      <c r="C36" s="209"/>
      <c r="D36" s="209"/>
      <c r="E36" s="209"/>
      <c r="F36" s="207" t="s">
        <v>86</v>
      </c>
      <c r="G36" s="207"/>
      <c r="H36" s="207" t="s">
        <v>86</v>
      </c>
      <c r="I36" s="207"/>
      <c r="J36" s="207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1"/>
      <c r="Y36" s="1"/>
      <c r="Z36" s="1"/>
      <c r="AM36" s="43"/>
    </row>
    <row r="37" spans="2:47" ht="15.75" customHeight="1">
      <c r="B37" s="210" t="s">
        <v>196</v>
      </c>
      <c r="C37" s="210"/>
      <c r="D37" s="210"/>
      <c r="E37" s="210"/>
      <c r="F37" s="211" t="s">
        <v>159</v>
      </c>
      <c r="G37" s="211"/>
      <c r="H37" s="211" t="s">
        <v>159</v>
      </c>
      <c r="I37" s="211"/>
      <c r="J37" s="211"/>
      <c r="K37" s="212" t="s">
        <v>70</v>
      </c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AA37" s="3"/>
      <c r="AB37" s="3"/>
      <c r="AC37" s="3"/>
      <c r="AD37" s="3"/>
      <c r="AE37" s="3"/>
      <c r="AQ37" s="2"/>
      <c r="AR37" s="2"/>
      <c r="AS37" s="2"/>
      <c r="AT37" s="2"/>
      <c r="AU37" s="2"/>
    </row>
    <row r="38" spans="2:47" ht="23.25" customHeight="1">
      <c r="B38" s="178" t="s">
        <v>197</v>
      </c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AA38" s="3"/>
      <c r="AB38" s="3"/>
      <c r="AC38" s="3"/>
      <c r="AD38" s="3" t="s">
        <v>47</v>
      </c>
      <c r="AE38" s="3" t="s">
        <v>56</v>
      </c>
      <c r="AQ38" s="2"/>
      <c r="AR38" s="2"/>
      <c r="AS38" s="2"/>
      <c r="AT38" s="2"/>
      <c r="AU38" s="2"/>
    </row>
    <row r="39" spans="2:47" ht="17.25" customHeight="1">
      <c r="B39" s="60" t="s">
        <v>198</v>
      </c>
      <c r="C39" s="61" t="s">
        <v>40</v>
      </c>
      <c r="D39" s="62" t="s">
        <v>199</v>
      </c>
      <c r="E39" s="63" t="s">
        <v>23</v>
      </c>
      <c r="F39" s="213" t="s">
        <v>200</v>
      </c>
      <c r="G39" s="213"/>
      <c r="H39" s="213"/>
      <c r="I39" s="195" t="s">
        <v>201</v>
      </c>
      <c r="J39" s="195"/>
      <c r="K39" s="195"/>
      <c r="L39" s="195"/>
      <c r="M39" s="195"/>
      <c r="N39" s="195"/>
      <c r="O39" s="195"/>
      <c r="P39" s="195"/>
      <c r="Q39" s="195"/>
      <c r="R39" s="195"/>
      <c r="S39" s="195"/>
      <c r="T39" s="195"/>
      <c r="U39" s="195"/>
      <c r="V39" s="195"/>
      <c r="W39" s="195"/>
      <c r="AA39" s="3"/>
      <c r="AB39" s="3"/>
      <c r="AC39" s="3"/>
      <c r="AD39" s="3" t="s">
        <v>202</v>
      </c>
      <c r="AE39" s="3"/>
      <c r="AQ39" s="2"/>
      <c r="AR39" s="2"/>
      <c r="AS39" s="2"/>
      <c r="AT39" s="2"/>
      <c r="AU39" s="2"/>
    </row>
    <row r="40" spans="2:47" ht="16.5" customHeight="1">
      <c r="B40" s="64" t="s">
        <v>203</v>
      </c>
      <c r="C40" s="65" t="s">
        <v>56</v>
      </c>
      <c r="D40" s="66">
        <v>15</v>
      </c>
      <c r="E40" s="67">
        <v>0.6840277777777778</v>
      </c>
      <c r="F40" s="214" t="s">
        <v>204</v>
      </c>
      <c r="G40" s="214"/>
      <c r="H40" s="214"/>
      <c r="I40" s="215" t="s">
        <v>205</v>
      </c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AA40" s="3"/>
      <c r="AB40" s="3"/>
      <c r="AC40" s="3"/>
      <c r="AD40" s="3" t="s">
        <v>204</v>
      </c>
      <c r="AE40" s="3"/>
      <c r="AQ40" s="2"/>
      <c r="AR40" s="2"/>
      <c r="AS40" s="2"/>
      <c r="AT40" s="2"/>
      <c r="AU40" s="2"/>
    </row>
    <row r="41" spans="2:31" ht="16.5" customHeight="1">
      <c r="B41" s="68" t="s">
        <v>70</v>
      </c>
      <c r="C41" s="69"/>
      <c r="D41" s="70" t="s">
        <v>70</v>
      </c>
      <c r="E41" s="71"/>
      <c r="F41" s="216"/>
      <c r="G41" s="216"/>
      <c r="H41" s="216"/>
      <c r="I41" s="217" t="s">
        <v>70</v>
      </c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AA41" s="3"/>
      <c r="AB41" s="3"/>
      <c r="AC41" s="3"/>
      <c r="AD41" s="3"/>
      <c r="AE41" s="3"/>
    </row>
    <row r="42" spans="2:31" ht="16.5" customHeight="1">
      <c r="B42" s="68"/>
      <c r="C42" s="69"/>
      <c r="D42" s="70"/>
      <c r="E42" s="72"/>
      <c r="F42" s="216"/>
      <c r="G42" s="216"/>
      <c r="H42" s="216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AA42" s="3"/>
      <c r="AB42" s="3"/>
      <c r="AC42" s="3"/>
      <c r="AD42" s="3"/>
      <c r="AE42" s="3"/>
    </row>
    <row r="43" spans="2:31" ht="16.5" customHeight="1">
      <c r="B43" s="68"/>
      <c r="C43" s="69"/>
      <c r="D43" s="70"/>
      <c r="E43" s="72"/>
      <c r="F43" s="216"/>
      <c r="G43" s="216"/>
      <c r="H43" s="216"/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217"/>
      <c r="W43" s="217"/>
      <c r="AA43" s="3"/>
      <c r="AB43" s="3"/>
      <c r="AC43" s="3"/>
      <c r="AD43" s="3"/>
      <c r="AE43" s="3"/>
    </row>
    <row r="44" spans="2:31" ht="16.5" customHeight="1">
      <c r="B44" s="68"/>
      <c r="C44" s="69"/>
      <c r="D44" s="70"/>
      <c r="E44" s="72"/>
      <c r="F44" s="216"/>
      <c r="G44" s="216"/>
      <c r="H44" s="216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217"/>
      <c r="W44" s="217"/>
      <c r="AA44" s="3"/>
      <c r="AB44" s="3"/>
      <c r="AC44" s="3"/>
      <c r="AD44" s="3"/>
      <c r="AE44" s="3"/>
    </row>
    <row r="45" spans="2:23" ht="16.5" customHeight="1">
      <c r="B45" s="68"/>
      <c r="C45" s="69"/>
      <c r="D45" s="70"/>
      <c r="E45" s="72"/>
      <c r="F45" s="216"/>
      <c r="G45" s="216"/>
      <c r="H45" s="216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7"/>
      <c r="U45" s="217"/>
      <c r="V45" s="217"/>
      <c r="W45" s="217"/>
    </row>
    <row r="46" spans="2:23" ht="16.5" customHeight="1">
      <c r="B46" s="73"/>
      <c r="C46" s="74"/>
      <c r="D46" s="75"/>
      <c r="E46" s="76"/>
      <c r="F46" s="218"/>
      <c r="G46" s="218"/>
      <c r="H46" s="218"/>
      <c r="I46" s="219"/>
      <c r="J46" s="219"/>
      <c r="K46" s="219"/>
      <c r="L46" s="219"/>
      <c r="M46" s="219"/>
      <c r="N46" s="219"/>
      <c r="O46" s="219"/>
      <c r="P46" s="219"/>
      <c r="Q46" s="219"/>
      <c r="R46" s="219"/>
      <c r="S46" s="219"/>
      <c r="T46" s="219"/>
      <c r="U46" s="219"/>
      <c r="V46" s="219"/>
      <c r="W46" s="219"/>
    </row>
    <row r="47" spans="2:23" ht="23.25" customHeight="1">
      <c r="B47" s="220" t="s">
        <v>206</v>
      </c>
      <c r="C47" s="220"/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</row>
    <row r="48" spans="2:23" ht="12.75">
      <c r="B48" s="221" t="s">
        <v>207</v>
      </c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1"/>
    </row>
    <row r="49" spans="2:23" ht="12.75">
      <c r="B49" s="222" t="s">
        <v>70</v>
      </c>
      <c r="C49" s="222"/>
      <c r="D49" s="222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</row>
    <row r="50" spans="2:23" ht="12.75">
      <c r="B50" s="222" t="s">
        <v>70</v>
      </c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2"/>
      <c r="T50" s="222"/>
      <c r="U50" s="222"/>
      <c r="V50" s="222"/>
      <c r="W50" s="222"/>
    </row>
    <row r="51" spans="2:23" ht="12.75">
      <c r="B51" s="222" t="s">
        <v>70</v>
      </c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2"/>
      <c r="Q51" s="222"/>
      <c r="R51" s="222"/>
      <c r="S51" s="222"/>
      <c r="T51" s="222"/>
      <c r="U51" s="222"/>
      <c r="V51" s="222"/>
      <c r="W51" s="222"/>
    </row>
    <row r="52" spans="2:23" ht="12.75">
      <c r="B52" s="222"/>
      <c r="C52" s="222"/>
      <c r="D52" s="222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222"/>
      <c r="V52" s="222"/>
      <c r="W52" s="222"/>
    </row>
    <row r="53" spans="2:23" ht="12.75">
      <c r="B53" s="223"/>
      <c r="C53" s="223"/>
      <c r="D53" s="223"/>
      <c r="E53" s="223"/>
      <c r="F53" s="223"/>
      <c r="G53" s="223"/>
      <c r="H53" s="223"/>
      <c r="I53" s="223"/>
      <c r="J53" s="223"/>
      <c r="K53" s="223"/>
      <c r="L53" s="223"/>
      <c r="M53" s="223"/>
      <c r="N53" s="223"/>
      <c r="O53" s="223"/>
      <c r="P53" s="223"/>
      <c r="Q53" s="223"/>
      <c r="R53" s="223"/>
      <c r="S53" s="223"/>
      <c r="T53" s="223"/>
      <c r="U53" s="223"/>
      <c r="V53" s="223"/>
      <c r="W53" s="223"/>
    </row>
    <row r="54" spans="2:23" ht="18.75" customHeight="1">
      <c r="B54" s="77" t="s">
        <v>208</v>
      </c>
      <c r="C54" s="224" t="str">
        <f>DELEGÁT!B9</f>
        <v>Vladimír Pokorný</v>
      </c>
      <c r="D54" s="224"/>
      <c r="E54" s="224"/>
      <c r="F54" s="224"/>
      <c r="G54" s="224"/>
      <c r="H54" s="224"/>
      <c r="I54" s="224"/>
      <c r="J54" s="225" t="s">
        <v>209</v>
      </c>
      <c r="K54" s="225"/>
      <c r="L54" s="225"/>
      <c r="M54" s="225"/>
      <c r="N54" s="226">
        <f>DELEGÁT!F8</f>
        <v>44681</v>
      </c>
      <c r="O54" s="226"/>
      <c r="P54" s="226"/>
      <c r="Q54" s="226"/>
      <c r="R54" s="226"/>
      <c r="S54" s="226"/>
      <c r="T54" s="226"/>
      <c r="U54" s="227"/>
      <c r="V54" s="227"/>
      <c r="W54" s="227"/>
    </row>
    <row r="55" spans="2:23" ht="21" customHeight="1">
      <c r="B55" s="228" t="s">
        <v>120</v>
      </c>
      <c r="C55" s="228"/>
      <c r="D55" s="228"/>
      <c r="E55" s="228"/>
      <c r="F55" s="228"/>
      <c r="G55" s="228"/>
      <c r="H55" s="228"/>
      <c r="I55" s="228"/>
      <c r="J55" s="228"/>
      <c r="K55" s="228"/>
      <c r="L55" s="228"/>
      <c r="M55" s="228"/>
      <c r="N55" s="228"/>
      <c r="O55" s="228"/>
      <c r="P55" s="228"/>
      <c r="Q55" s="228"/>
      <c r="R55" s="228"/>
      <c r="S55" s="228"/>
      <c r="T55" s="228"/>
      <c r="U55" s="228"/>
      <c r="V55" s="228"/>
      <c r="W55" s="228"/>
    </row>
  </sheetData>
  <sheetProtection password="CE88" sheet="1" objects="1" scenarios="1" formatCells="0" selectLockedCells="1"/>
  <mergeCells count="134">
    <mergeCell ref="B55:W55"/>
    <mergeCell ref="B51:W51"/>
    <mergeCell ref="B52:W52"/>
    <mergeCell ref="B53:W53"/>
    <mergeCell ref="C54:I54"/>
    <mergeCell ref="J54:M54"/>
    <mergeCell ref="N54:T54"/>
    <mergeCell ref="U54:W54"/>
    <mergeCell ref="F46:H46"/>
    <mergeCell ref="I46:W46"/>
    <mergeCell ref="B47:W47"/>
    <mergeCell ref="B48:W48"/>
    <mergeCell ref="B49:W49"/>
    <mergeCell ref="B50:W50"/>
    <mergeCell ref="F43:H43"/>
    <mergeCell ref="I43:W43"/>
    <mergeCell ref="F44:H44"/>
    <mergeCell ref="I44:W44"/>
    <mergeCell ref="F45:H45"/>
    <mergeCell ref="I45:W45"/>
    <mergeCell ref="F40:H40"/>
    <mergeCell ref="I40:W40"/>
    <mergeCell ref="F41:H41"/>
    <mergeCell ref="I41:W41"/>
    <mergeCell ref="F42:H42"/>
    <mergeCell ref="I42:W42"/>
    <mergeCell ref="B37:E37"/>
    <mergeCell ref="F37:G37"/>
    <mergeCell ref="H37:J37"/>
    <mergeCell ref="K37:W37"/>
    <mergeCell ref="B38:W38"/>
    <mergeCell ref="F39:H39"/>
    <mergeCell ref="I39:W39"/>
    <mergeCell ref="B35:E35"/>
    <mergeCell ref="F35:G35"/>
    <mergeCell ref="H35:J35"/>
    <mergeCell ref="K35:W35"/>
    <mergeCell ref="B36:E36"/>
    <mergeCell ref="F36:G36"/>
    <mergeCell ref="H36:J36"/>
    <mergeCell ref="K36:W36"/>
    <mergeCell ref="B33:E33"/>
    <mergeCell ref="F33:G33"/>
    <mergeCell ref="H33:J33"/>
    <mergeCell ref="K33:W33"/>
    <mergeCell ref="B34:E34"/>
    <mergeCell ref="F34:G34"/>
    <mergeCell ref="H34:J34"/>
    <mergeCell ref="K34:W34"/>
    <mergeCell ref="B31:E31"/>
    <mergeCell ref="F31:G31"/>
    <mergeCell ref="H31:J31"/>
    <mergeCell ref="K31:W31"/>
    <mergeCell ref="B32:E32"/>
    <mergeCell ref="F32:G32"/>
    <mergeCell ref="H32:J32"/>
    <mergeCell ref="K32:W32"/>
    <mergeCell ref="B28:E28"/>
    <mergeCell ref="F28:J28"/>
    <mergeCell ref="K28:W28"/>
    <mergeCell ref="B29:W29"/>
    <mergeCell ref="B30:E30"/>
    <mergeCell ref="F30:G30"/>
    <mergeCell ref="H30:J30"/>
    <mergeCell ref="K30:W30"/>
    <mergeCell ref="B26:E26"/>
    <mergeCell ref="F26:J26"/>
    <mergeCell ref="K26:W26"/>
    <mergeCell ref="B27:E27"/>
    <mergeCell ref="G27:J27"/>
    <mergeCell ref="K27:W27"/>
    <mergeCell ref="B24:E24"/>
    <mergeCell ref="F24:J24"/>
    <mergeCell ref="K24:W24"/>
    <mergeCell ref="B25:E25"/>
    <mergeCell ref="F25:J25"/>
    <mergeCell ref="K25:W25"/>
    <mergeCell ref="B21:W21"/>
    <mergeCell ref="B22:E22"/>
    <mergeCell ref="F22:J22"/>
    <mergeCell ref="K22:W22"/>
    <mergeCell ref="B23:E23"/>
    <mergeCell ref="F23:J23"/>
    <mergeCell ref="K23:W23"/>
    <mergeCell ref="B19:E19"/>
    <mergeCell ref="F19:J19"/>
    <mergeCell ref="K19:W19"/>
    <mergeCell ref="B20:E20"/>
    <mergeCell ref="F20:J20"/>
    <mergeCell ref="K20:W20"/>
    <mergeCell ref="B17:E17"/>
    <mergeCell ref="F17:J17"/>
    <mergeCell ref="K17:W17"/>
    <mergeCell ref="B18:E18"/>
    <mergeCell ref="F18:J18"/>
    <mergeCell ref="K18:W18"/>
    <mergeCell ref="B15:E15"/>
    <mergeCell ref="F15:J15"/>
    <mergeCell ref="K15:W15"/>
    <mergeCell ref="B16:E16"/>
    <mergeCell ref="F16:J16"/>
    <mergeCell ref="K16:W16"/>
    <mergeCell ref="B13:E13"/>
    <mergeCell ref="F13:J13"/>
    <mergeCell ref="K13:W13"/>
    <mergeCell ref="B14:E14"/>
    <mergeCell ref="F14:J14"/>
    <mergeCell ref="K14:W14"/>
    <mergeCell ref="B11:E11"/>
    <mergeCell ref="F11:J11"/>
    <mergeCell ref="K11:W11"/>
    <mergeCell ref="B12:E12"/>
    <mergeCell ref="F12:J12"/>
    <mergeCell ref="K12:W12"/>
    <mergeCell ref="B9:E9"/>
    <mergeCell ref="F9:J9"/>
    <mergeCell ref="K9:W9"/>
    <mergeCell ref="B10:E10"/>
    <mergeCell ref="F10:J10"/>
    <mergeCell ref="K10:W10"/>
    <mergeCell ref="B7:E7"/>
    <mergeCell ref="F7:J7"/>
    <mergeCell ref="K7:W7"/>
    <mergeCell ref="B8:E8"/>
    <mergeCell ref="F8:J8"/>
    <mergeCell ref="K8:W8"/>
    <mergeCell ref="C2:W2"/>
    <mergeCell ref="B3:G4"/>
    <mergeCell ref="H3:R4"/>
    <mergeCell ref="S3:W4"/>
    <mergeCell ref="B5:W5"/>
    <mergeCell ref="B6:E6"/>
    <mergeCell ref="F6:J6"/>
    <mergeCell ref="K6:W6"/>
  </mergeCells>
  <dataValidations count="5">
    <dataValidation type="list" allowBlank="1" showErrorMessage="1" sqref="F7:J20 F23:J26 G27 F28:J28 F31 H31 F33:F37 H33:H37">
      <formula1>$AE$6:$AE$7</formula1>
      <formula2>0</formula2>
    </dataValidation>
    <dataValidation type="list" allowBlank="1" showErrorMessage="1" sqref="F32:J32">
      <formula1>$AE$27:$AE$31</formula1>
      <formula2>0</formula2>
    </dataValidation>
    <dataValidation type="list" allowBlank="1" showErrorMessage="1" sqref="C40:C46">
      <formula1>$AD$38:$AE$38</formula1>
      <formula2>0</formula2>
    </dataValidation>
    <dataValidation type="list" allowBlank="1" showErrorMessage="1" sqref="F40:H46">
      <formula1>$AD$39:$AD$40</formula1>
      <formula2>0</formula2>
    </dataValidation>
    <dataValidation type="list" allowBlank="1" showErrorMessage="1" sqref="B3:G4">
      <formula1>"NIKÉ HANDBALL EXTRALIGA,MOL LIGA,1.LIGA MUŽI,1.LIGA ŽENY,DORASTENECKÉ LIGY,TURNAJ,PRÍPRAVNÝ ZÁPAS,"</formula1>
      <formula2>0</formula2>
    </dataValidation>
  </dataValidations>
  <hyperlinks>
    <hyperlink ref="B55" r:id="rId1" display="www.slovakhandball.sk"/>
  </hyperlinks>
  <printOptions horizontalCentered="1"/>
  <pageMargins left="0" right="0" top="0" bottom="0" header="0.5118055555555555" footer="0.5118055555555555"/>
  <pageSetup horizontalDpi="300" verticalDpi="300" orientation="portrait" paperSize="9" scale="85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SZH</dc:creator>
  <cp:keywords/>
  <dc:description/>
  <cp:lastModifiedBy>Jaroslav Ondogrecula</cp:lastModifiedBy>
  <dcterms:created xsi:type="dcterms:W3CDTF">2022-05-02T18:12:07Z</dcterms:created>
  <dcterms:modified xsi:type="dcterms:W3CDTF">2022-05-02T18:12:10Z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